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G:\.shortcut-targets-by-id\1U-GIcXIVz1p6RPcNH6yKCjbd2bvRUMKv\KurzemeVisiem2\DI ERAF 9.3.1.1\KPR DI plana grozījumi\KPR DI plāna grozījumi ierosinats jun2022\"/>
    </mc:Choice>
  </mc:AlternateContent>
  <xr:revisionPtr revIDLastSave="0" documentId="13_ncr:1_{A4B58859-8B81-454C-89E5-4162BDECA828}" xr6:coauthVersionLast="47" xr6:coauthVersionMax="47" xr10:uidLastSave="{00000000-0000-0000-0000-000000000000}"/>
  <bookViews>
    <workbookView xWindow="20370" yWindow="-120" windowWidth="29040" windowHeight="15990" xr2:uid="{00000000-000D-0000-FFFF-FFFF00000000}"/>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pašvaldības'!$A$2:$AG$166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162" i="12" l="1"/>
  <c r="AD162" i="12"/>
  <c r="Z5" i="12"/>
  <c r="Z63" i="12"/>
  <c r="Z162" i="12" s="1"/>
  <c r="Z122" i="12"/>
  <c r="Z138" i="12"/>
  <c r="AH157" i="12"/>
  <c r="AH138" i="12"/>
  <c r="AH122" i="12"/>
  <c r="AH3" i="12"/>
  <c r="AA5" i="12"/>
  <c r="AA37" i="12"/>
  <c r="AA63" i="12"/>
  <c r="AA122" i="12"/>
  <c r="AA138" i="12"/>
  <c r="Y162" i="12"/>
  <c r="N162" i="12"/>
  <c r="L6" i="12"/>
  <c r="E162" i="12"/>
  <c r="AH114" i="12"/>
  <c r="AH28" i="12"/>
  <c r="AH37" i="12"/>
  <c r="AH63" i="12"/>
  <c r="AH74" i="12"/>
  <c r="AH79" i="12"/>
  <c r="L49" i="12"/>
  <c r="F162" i="12"/>
  <c r="L154" i="12"/>
  <c r="L138" i="12"/>
  <c r="L134" i="12"/>
  <c r="L122" i="12"/>
  <c r="L114" i="12"/>
  <c r="L79" i="12"/>
  <c r="L63" i="12"/>
  <c r="L28" i="12"/>
  <c r="L24" i="12"/>
  <c r="L16" i="12"/>
  <c r="L37" i="12"/>
  <c r="G162" i="12"/>
  <c r="H162" i="12"/>
  <c r="J162" i="12"/>
  <c r="K162" i="12"/>
  <c r="R162" i="12"/>
  <c r="X162" i="12"/>
  <c r="DH112" i="4"/>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 r="AH162" i="12" l="1"/>
  <c r="L162" i="12"/>
  <c r="AA16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author>
    <author>Sandra</author>
    <author>Administrator</author>
  </authors>
  <commentList>
    <comment ref="H2" authorId="0" shapeId="0" xr:uid="{00000000-0006-0000-0000-00000100000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shapeId="0" xr:uid="{00000000-0006-0000-0000-000002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shapeId="0" xr:uid="{00000000-0006-0000-0000-000003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shapeId="0" xr:uid="{00000000-0006-0000-0000-000004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shapeId="0" xr:uid="{00000000-0006-0000-0000-000005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shapeId="0" xr:uid="{00000000-0006-0000-0000-000006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shapeId="0" xr:uid="{00000000-0006-0000-0000-00000700000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H3" authorId="1" shapeId="0" xr:uid="{00000000-0006-0000-0000-000009000000}">
      <text>
        <r>
          <rPr>
            <b/>
            <sz val="9"/>
            <color indexed="81"/>
            <rFont val="Tahoma"/>
            <family val="2"/>
            <charset val="186"/>
          </rPr>
          <t>Inga:</t>
        </r>
        <r>
          <rPr>
            <sz val="9"/>
            <color indexed="81"/>
            <rFont val="Tahoma"/>
            <family val="2"/>
            <charset val="186"/>
          </rPr>
          <t xml:space="preserve">
pirks 
ind. Kons. 3 pers., 
atb. gr. 5 pers.</t>
        </r>
      </text>
    </comment>
    <comment ref="E4" authorId="0" shapeId="0" xr:uid="{00000000-0006-0000-0000-00000A000000}">
      <text>
        <r>
          <rPr>
            <b/>
            <sz val="9"/>
            <color indexed="81"/>
            <rFont val="Tahoma"/>
            <family val="2"/>
            <charset val="186"/>
          </rPr>
          <t>User:</t>
        </r>
        <r>
          <rPr>
            <sz val="9"/>
            <color indexed="81"/>
            <rFont val="Tahoma"/>
            <family val="2"/>
            <charset val="186"/>
          </rPr>
          <t xml:space="preserve">
SIA „Pansionāts Rokaiži” </t>
        </r>
      </text>
    </comment>
    <comment ref="F4" authorId="0" shapeId="0" xr:uid="{00000000-0006-0000-0000-00000B000000}">
      <text>
        <r>
          <rPr>
            <b/>
            <sz val="9"/>
            <color indexed="81"/>
            <rFont val="Tahoma"/>
            <family val="2"/>
            <charset val="186"/>
          </rPr>
          <t>User:</t>
        </r>
        <r>
          <rPr>
            <sz val="9"/>
            <color indexed="81"/>
            <rFont val="Tahoma"/>
            <family val="2"/>
            <charset val="186"/>
          </rPr>
          <t xml:space="preserve">
izvērt fil "Aizviķi" -2</t>
        </r>
      </text>
    </comment>
    <comment ref="H5" authorId="1" shapeId="0" xr:uid="{00000000-0006-0000-0000-00000C000000}">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shapeId="0" xr:uid="{00000000-0006-0000-0000-00000D000000}">
      <text>
        <r>
          <rPr>
            <b/>
            <sz val="9"/>
            <color indexed="81"/>
            <rFont val="Tahoma"/>
            <family val="2"/>
            <charset val="186"/>
          </rPr>
          <t>Inga:</t>
        </r>
        <r>
          <rPr>
            <sz val="9"/>
            <color indexed="81"/>
            <rFont val="Tahoma"/>
            <family val="2"/>
            <charset val="186"/>
          </rPr>
          <t xml:space="preserve">
plāno tikai iegādāties aprīkojumu</t>
        </r>
      </text>
    </comment>
    <comment ref="O5" authorId="2" shapeId="0" xr:uid="{B8C1677E-67A7-4D41-973B-D2DD8E17DF67}">
      <text>
        <r>
          <rPr>
            <b/>
            <sz val="9"/>
            <color indexed="81"/>
            <rFont val="Tahoma"/>
            <family val="2"/>
            <charset val="186"/>
          </rPr>
          <t>Sandra:</t>
        </r>
        <r>
          <rPr>
            <sz val="9"/>
            <color indexed="81"/>
            <rFont val="Tahoma"/>
            <family val="2"/>
            <charset val="186"/>
          </rPr>
          <t xml:space="preserve">
Sociālās rehabilitācijas pakalpojumi jauniekārtotajās telpās tiks sniegti DAC telpās
Fizioterapeits
Logopēds
Mūzikas terapeits
Sensorā telpa</t>
        </r>
      </text>
    </comment>
    <comment ref="P5" authorId="1" shapeId="0" xr:uid="{00000000-0006-0000-0000-00000E000000}">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3" shapeId="0" xr:uid="{00000000-0006-0000-0000-00000F000000}">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shapeId="0" xr:uid="{00000000-0006-0000-0000-000010000000}">
      <text>
        <r>
          <rPr>
            <b/>
            <sz val="9"/>
            <color indexed="81"/>
            <rFont val="Tahoma"/>
            <family val="2"/>
            <charset val="186"/>
          </rPr>
          <t>User:</t>
        </r>
        <r>
          <rPr>
            <sz val="9"/>
            <color indexed="81"/>
            <rFont val="Tahoma"/>
            <family val="2"/>
            <charset val="186"/>
          </rPr>
          <t xml:space="preserve">
Pašvaldības teriotorijā nav BSAC </t>
        </r>
      </text>
    </comment>
    <comment ref="F6" authorId="3" shapeId="0" xr:uid="{00000000-0006-0000-0000-000011000000}">
      <text>
        <r>
          <rPr>
            <b/>
            <sz val="9"/>
            <color indexed="81"/>
            <rFont val="Tahoma"/>
            <family val="2"/>
            <charset val="186"/>
          </rPr>
          <t>Administrator:</t>
        </r>
        <r>
          <rPr>
            <sz val="9"/>
            <color indexed="81"/>
            <rFont val="Tahoma"/>
            <family val="2"/>
            <charset val="186"/>
          </rPr>
          <t xml:space="preserve">
Izvērtēti fil.Liepāja -2</t>
        </r>
      </text>
    </comment>
    <comment ref="L6" authorId="0" shapeId="0" xr:uid="{00000000-0006-0000-0000-000012000000}">
      <text>
        <r>
          <rPr>
            <b/>
            <sz val="9"/>
            <color indexed="81"/>
            <rFont val="Tahoma"/>
            <family val="2"/>
            <charset val="186"/>
          </rPr>
          <t>User:</t>
        </r>
        <r>
          <rPr>
            <sz val="9"/>
            <color indexed="81"/>
            <rFont val="Tahoma"/>
            <family val="2"/>
            <charset val="186"/>
          </rPr>
          <t xml:space="preserve">
BSAC ievietotie bērni fil Liepājā un citos PR</t>
        </r>
      </text>
    </comment>
    <comment ref="I7" authorId="3" shapeId="0" xr:uid="{00000000-0006-0000-0000-000013000000}">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shapeId="0" xr:uid="{00000000-0006-0000-0000-000014000000}">
      <text>
        <r>
          <rPr>
            <b/>
            <sz val="9"/>
            <color indexed="81"/>
            <rFont val="Tahoma"/>
            <family val="2"/>
            <charset val="186"/>
          </rPr>
          <t>User:</t>
        </r>
        <r>
          <rPr>
            <sz val="9"/>
            <color indexed="81"/>
            <rFont val="Tahoma"/>
            <family val="2"/>
            <charset val="186"/>
          </rPr>
          <t xml:space="preserve">
audžuģimenēs 13 un aizbildnībā ~30</t>
        </r>
      </text>
    </comment>
    <comment ref="L7" authorId="0" shapeId="0" xr:uid="{00000000-0006-0000-0000-000015000000}">
      <text>
        <r>
          <rPr>
            <b/>
            <sz val="9"/>
            <color indexed="81"/>
            <rFont val="Tahoma"/>
            <family val="2"/>
            <charset val="186"/>
          </rPr>
          <t>User:</t>
        </r>
        <r>
          <rPr>
            <sz val="9"/>
            <color indexed="81"/>
            <rFont val="Tahoma"/>
            <family val="2"/>
            <charset val="186"/>
          </rPr>
          <t xml:space="preserve">
BSAC ievietotajiem bērniem</t>
        </r>
      </text>
    </comment>
    <comment ref="E9" authorId="0" shapeId="0" xr:uid="{00000000-0006-0000-0000-000016000000}">
      <text>
        <r>
          <rPr>
            <b/>
            <sz val="9"/>
            <color indexed="81"/>
            <rFont val="Tahoma"/>
            <family val="2"/>
            <charset val="186"/>
          </rPr>
          <t>User:</t>
        </r>
        <r>
          <rPr>
            <sz val="9"/>
            <color indexed="81"/>
            <rFont val="Tahoma"/>
            <family val="2"/>
            <charset val="186"/>
          </rPr>
          <t xml:space="preserve">
Alsungas nov nav SAC</t>
        </r>
      </text>
    </comment>
    <comment ref="F9" authorId="0" shapeId="0" xr:uid="{00000000-0006-0000-0000-000017000000}">
      <text>
        <r>
          <rPr>
            <b/>
            <sz val="9"/>
            <color indexed="81"/>
            <rFont val="Tahoma"/>
            <family val="2"/>
            <charset val="186"/>
          </rPr>
          <t>User:</t>
        </r>
        <r>
          <rPr>
            <sz val="9"/>
            <color indexed="81"/>
            <rFont val="Tahoma"/>
            <family val="2"/>
            <charset val="186"/>
          </rPr>
          <t xml:space="preserve">
izv fil Iļgi - 1 un fil gudenieki -1</t>
        </r>
      </text>
    </comment>
    <comment ref="E11" authorId="0" shapeId="0" xr:uid="{00000000-0006-0000-0000-000018000000}">
      <text>
        <r>
          <rPr>
            <b/>
            <sz val="9"/>
            <color indexed="81"/>
            <rFont val="Tahoma"/>
            <family val="2"/>
            <charset val="186"/>
          </rPr>
          <t>User:</t>
        </r>
        <r>
          <rPr>
            <sz val="9"/>
            <color indexed="81"/>
            <rFont val="Tahoma"/>
            <family val="2"/>
            <charset val="186"/>
          </rPr>
          <t xml:space="preserve">
Pašvaldības teriotorijā nav BSAC </t>
        </r>
      </text>
    </comment>
    <comment ref="I11" authorId="3" shapeId="0" xr:uid="{00000000-0006-0000-0000-000019000000}">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shapeId="0" xr:uid="{00000000-0006-0000-0000-00001A00000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shapeId="0" xr:uid="{00000000-0006-0000-0000-00001B00000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shapeId="0" xr:uid="{00000000-0006-0000-0000-00001C00000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shapeId="0" xr:uid="{00000000-0006-0000-0000-00001D000000}">
      <text>
        <r>
          <rPr>
            <b/>
            <sz val="9"/>
            <color indexed="81"/>
            <rFont val="Tahoma"/>
            <family val="2"/>
            <charset val="186"/>
          </rPr>
          <t>User:</t>
        </r>
        <r>
          <rPr>
            <sz val="9"/>
            <color indexed="81"/>
            <rFont val="Tahoma"/>
            <family val="2"/>
            <charset val="186"/>
          </rPr>
          <t xml:space="preserve">
izv. Fil iļģi - 1</t>
        </r>
      </text>
    </comment>
    <comment ref="E15" authorId="0" shapeId="0" xr:uid="{00000000-0006-0000-0000-00001E000000}">
      <text>
        <r>
          <rPr>
            <b/>
            <sz val="9"/>
            <color indexed="81"/>
            <rFont val="Tahoma"/>
            <family val="2"/>
            <charset val="186"/>
          </rPr>
          <t>User:</t>
        </r>
        <r>
          <rPr>
            <sz val="9"/>
            <color indexed="81"/>
            <rFont val="Tahoma"/>
            <family val="2"/>
            <charset val="186"/>
          </rPr>
          <t xml:space="preserve">
Pašvaldības teriotorijā nav BSAC </t>
        </r>
      </text>
    </comment>
    <comment ref="F15" authorId="3" shapeId="0" xr:uid="{00000000-0006-0000-0000-00001F000000}">
      <text>
        <r>
          <rPr>
            <b/>
            <sz val="9"/>
            <color indexed="81"/>
            <rFont val="Tahoma"/>
            <family val="2"/>
            <charset val="186"/>
          </rPr>
          <t>Administrator:</t>
        </r>
        <r>
          <rPr>
            <sz val="9"/>
            <color indexed="81"/>
            <rFont val="Tahoma"/>
            <family val="2"/>
            <charset val="186"/>
          </rPr>
          <t xml:space="preserve">
Izvērtēts fil.Liepāja -2</t>
        </r>
      </text>
    </comment>
    <comment ref="G16" authorId="0" shapeId="0" xr:uid="{00000000-0006-0000-0000-00002000000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shapeId="0" xr:uid="{00000000-0006-0000-0000-000021000000}">
      <text>
        <r>
          <rPr>
            <b/>
            <sz val="9"/>
            <color indexed="81"/>
            <rFont val="Tahoma"/>
            <family val="2"/>
            <charset val="186"/>
          </rPr>
          <t>User:</t>
        </r>
        <r>
          <rPr>
            <sz val="9"/>
            <color indexed="81"/>
            <rFont val="Tahoma"/>
            <family val="2"/>
            <charset val="186"/>
          </rPr>
          <t xml:space="preserve">
nodrošinās
16 p -&gt;0 p - gr dz
pirks 
7 pers -&gt;0 p - DAC
9 pers -&gt;0 p - spec darbn 
1 pers - spec konsult
bija 33 -&gt; 1 </t>
        </r>
      </text>
    </comment>
    <comment ref="K16" authorId="0" shapeId="0" xr:uid="{00000000-0006-0000-0000-000022000000}">
      <text>
        <r>
          <rPr>
            <b/>
            <sz val="9"/>
            <color indexed="81"/>
            <rFont val="Tahoma"/>
            <family val="2"/>
            <charset val="186"/>
          </rPr>
          <t>User:</t>
        </r>
        <r>
          <rPr>
            <sz val="9"/>
            <color indexed="81"/>
            <rFont val="Tahoma"/>
            <family val="2"/>
            <charset val="186"/>
          </rPr>
          <t xml:space="preserve">
asistenti un aprūpē mājās un soc.d.</t>
        </r>
      </text>
    </comment>
    <comment ref="N16" authorId="1" shapeId="0" xr:uid="{00000000-0006-0000-0000-000023000000}">
      <text>
        <r>
          <rPr>
            <b/>
            <sz val="9"/>
            <color indexed="81"/>
            <rFont val="Tahoma"/>
            <family val="2"/>
          </rPr>
          <t>Inga:</t>
        </r>
        <r>
          <rPr>
            <sz val="9"/>
            <color indexed="81"/>
            <rFont val="Tahoma"/>
            <family val="2"/>
          </rPr>
          <t xml:space="preserve">
bija 16</t>
        </r>
      </text>
    </comment>
    <comment ref="O16" authorId="0" shapeId="0" xr:uid="{00000000-0006-0000-0000-000024000000}">
      <text>
        <r>
          <rPr>
            <b/>
            <sz val="9"/>
            <color indexed="81"/>
            <rFont val="Tahoma"/>
            <family val="2"/>
            <charset val="186"/>
          </rPr>
          <t>User:</t>
        </r>
        <r>
          <rPr>
            <sz val="9"/>
            <color indexed="81"/>
            <rFont val="Tahoma"/>
            <family val="2"/>
            <charset val="186"/>
          </rPr>
          <t xml:space="preserve">
bija  gr.dzīv.</t>
        </r>
      </text>
    </comment>
    <comment ref="P16" authorId="1" shapeId="0" xr:uid="{00000000-0006-0000-0000-000025000000}">
      <text>
        <r>
          <rPr>
            <b/>
            <sz val="9"/>
            <color indexed="81"/>
            <rFont val="Tahoma"/>
            <family val="2"/>
          </rPr>
          <t>Inga:</t>
        </r>
        <r>
          <rPr>
            <sz val="9"/>
            <color indexed="81"/>
            <rFont val="Tahoma"/>
            <family val="2"/>
          </rPr>
          <t xml:space="preserve">
</t>
        </r>
        <r>
          <rPr>
            <b/>
            <sz val="9"/>
            <color indexed="81"/>
            <rFont val="Tahoma"/>
            <family val="2"/>
          </rPr>
          <t>bija 16</t>
        </r>
      </text>
    </comment>
    <comment ref="Q16" authorId="1" shapeId="0" xr:uid="{00000000-0006-0000-0000-000026000000}">
      <text>
        <r>
          <rPr>
            <b/>
            <sz val="9"/>
            <color indexed="81"/>
            <rFont val="Tahoma"/>
            <family val="2"/>
          </rPr>
          <t>Inga:</t>
        </r>
        <r>
          <rPr>
            <sz val="9"/>
            <color indexed="81"/>
            <rFont val="Tahoma"/>
            <family val="2"/>
          </rPr>
          <t xml:space="preserve">
bija 16</t>
        </r>
      </text>
    </comment>
    <comment ref="R16" authorId="0" shapeId="0" xr:uid="{00000000-0006-0000-0000-000027000000}">
      <text>
        <r>
          <rPr>
            <b/>
            <sz val="9"/>
            <color indexed="81"/>
            <rFont val="Tahoma"/>
            <family val="2"/>
            <charset val="186"/>
          </rPr>
          <t>User:</t>
        </r>
        <r>
          <rPr>
            <sz val="9"/>
            <color indexed="81"/>
            <rFont val="Tahoma"/>
            <family val="2"/>
            <charset val="186"/>
          </rPr>
          <t xml:space="preserve">
bija 0</t>
        </r>
      </text>
    </comment>
    <comment ref="S16" authorId="0" shapeId="0" xr:uid="{00000000-0006-0000-0000-000028000000}">
      <text>
        <r>
          <rPr>
            <b/>
            <sz val="9"/>
            <color indexed="81"/>
            <rFont val="Tahoma"/>
            <family val="2"/>
            <charset val="186"/>
          </rPr>
          <t>User:</t>
        </r>
        <r>
          <rPr>
            <sz val="9"/>
            <color indexed="81"/>
            <rFont val="Tahoma"/>
            <family val="2"/>
            <charset val="186"/>
          </rPr>
          <t xml:space="preserve">
1905.gada iela 4, Jaundundaga, Dundagas pag.</t>
        </r>
      </text>
    </comment>
    <comment ref="T16" authorId="0" shapeId="0" xr:uid="{00000000-0006-0000-0000-00002900000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shapeId="0" xr:uid="{00000000-0006-0000-0000-00002A000000}">
      <text>
        <r>
          <rPr>
            <b/>
            <sz val="9"/>
            <color indexed="81"/>
            <rFont val="Tahoma"/>
            <family val="2"/>
            <charset val="186"/>
          </rPr>
          <t>User:</t>
        </r>
        <r>
          <rPr>
            <sz val="9"/>
            <color indexed="81"/>
            <rFont val="Tahoma"/>
            <family val="2"/>
            <charset val="186"/>
          </rPr>
          <t xml:space="preserve">
pašlaik daļēji apdzīvota dzīvojamā ēka</t>
        </r>
      </text>
    </comment>
    <comment ref="V16" authorId="0" shapeId="0" xr:uid="{00000000-0006-0000-0000-00002B000000}">
      <text>
        <r>
          <rPr>
            <b/>
            <sz val="9"/>
            <color indexed="81"/>
            <rFont val="Tahoma"/>
            <family val="2"/>
            <charset val="186"/>
          </rPr>
          <t>User:</t>
        </r>
        <r>
          <rPr>
            <sz val="9"/>
            <color indexed="81"/>
            <rFont val="Tahoma"/>
            <family val="2"/>
            <charset val="186"/>
          </rPr>
          <t xml:space="preserve">
grupu dz un dzīvokļi (parastie)</t>
        </r>
      </text>
    </comment>
    <comment ref="W16" authorId="0" shapeId="0" xr:uid="{00000000-0006-0000-0000-00002C000000}">
      <text>
        <r>
          <rPr>
            <b/>
            <sz val="9"/>
            <color indexed="81"/>
            <rFont val="Tahoma"/>
            <family val="2"/>
            <charset val="186"/>
          </rPr>
          <t>User:</t>
        </r>
        <r>
          <rPr>
            <sz val="9"/>
            <color indexed="81"/>
            <rFont val="Tahoma"/>
            <family val="2"/>
            <charset val="186"/>
          </rPr>
          <t xml:space="preserve">
atjaunošana</t>
        </r>
      </text>
    </comment>
    <comment ref="X16" authorId="0" shapeId="0" xr:uid="{00000000-0006-0000-0000-00002D000000}">
      <text>
        <r>
          <rPr>
            <b/>
            <sz val="9"/>
            <color indexed="81"/>
            <rFont val="Tahoma"/>
            <family val="2"/>
            <charset val="186"/>
          </rPr>
          <t>User:</t>
        </r>
        <r>
          <rPr>
            <sz val="9"/>
            <color indexed="81"/>
            <rFont val="Tahoma"/>
            <family val="2"/>
            <charset val="186"/>
          </rPr>
          <t xml:space="preserve">
5</t>
        </r>
      </text>
    </comment>
    <comment ref="Y16" authorId="1" shapeId="0" xr:uid="{00000000-0006-0000-0000-00002E000000}">
      <text>
        <r>
          <rPr>
            <b/>
            <sz val="9"/>
            <color indexed="81"/>
            <rFont val="Tahoma"/>
            <family val="2"/>
          </rPr>
          <t>Inga:</t>
        </r>
        <r>
          <rPr>
            <sz val="9"/>
            <color indexed="81"/>
            <rFont val="Tahoma"/>
            <family val="2"/>
          </rPr>
          <t xml:space="preserve">
bija 369153Eur</t>
        </r>
      </text>
    </comment>
    <comment ref="Z16" authorId="1" shapeId="0" xr:uid="{00000000-0006-0000-0000-00002F000000}">
      <text>
        <r>
          <rPr>
            <b/>
            <sz val="9"/>
            <color indexed="81"/>
            <rFont val="Tahoma"/>
            <family val="2"/>
          </rPr>
          <t>Inga:</t>
        </r>
        <r>
          <rPr>
            <sz val="9"/>
            <color indexed="81"/>
            <rFont val="Tahoma"/>
            <family val="2"/>
          </rPr>
          <t xml:space="preserve">
bij 313780,05Eur</t>
        </r>
      </text>
    </comment>
    <comment ref="AA16" authorId="1" shapeId="0" xr:uid="{00000000-0006-0000-0000-000030000000}">
      <text>
        <r>
          <rPr>
            <b/>
            <sz val="9"/>
            <color indexed="81"/>
            <rFont val="Tahoma"/>
            <family val="2"/>
          </rPr>
          <t>Inga:</t>
        </r>
        <r>
          <rPr>
            <sz val="9"/>
            <color indexed="81"/>
            <rFont val="Tahoma"/>
            <family val="2"/>
          </rPr>
          <t xml:space="preserve">
bija 55372,95Eur</t>
        </r>
      </text>
    </comment>
    <comment ref="AB16" authorId="0" shapeId="0" xr:uid="{00000000-0006-0000-0000-000031000000}">
      <text>
        <r>
          <rPr>
            <b/>
            <sz val="9"/>
            <color indexed="81"/>
            <rFont val="Tahoma"/>
            <family val="2"/>
            <charset val="186"/>
          </rPr>
          <t>User:</t>
        </r>
        <r>
          <rPr>
            <sz val="9"/>
            <color indexed="81"/>
            <rFont val="Tahoma"/>
            <family val="2"/>
            <charset val="186"/>
          </rPr>
          <t xml:space="preserve">
nav zināms</t>
        </r>
      </text>
    </comment>
    <comment ref="AE16" authorId="0" shapeId="0" xr:uid="{00000000-0006-0000-0000-000032000000}">
      <text>
        <r>
          <rPr>
            <b/>
            <sz val="9"/>
            <color indexed="81"/>
            <rFont val="Tahoma"/>
            <family val="2"/>
            <charset val="186"/>
          </rPr>
          <t>User:</t>
        </r>
        <r>
          <rPr>
            <sz val="9"/>
            <color indexed="81"/>
            <rFont val="Tahoma"/>
            <family val="2"/>
            <charset val="186"/>
          </rPr>
          <t xml:space="preserve">
nav zināms</t>
        </r>
      </text>
    </comment>
    <comment ref="AF16" authorId="0" shapeId="0" xr:uid="{00000000-0006-0000-0000-000033000000}">
      <text>
        <r>
          <rPr>
            <b/>
            <sz val="9"/>
            <color indexed="81"/>
            <rFont val="Tahoma"/>
            <family val="2"/>
            <charset val="186"/>
          </rPr>
          <t>User:</t>
        </r>
        <r>
          <rPr>
            <sz val="9"/>
            <color indexed="81"/>
            <rFont val="Tahoma"/>
            <family val="2"/>
            <charset val="186"/>
          </rPr>
          <t xml:space="preserve">
nav zināms</t>
        </r>
      </text>
    </comment>
    <comment ref="E17" authorId="0" shapeId="0" xr:uid="{00000000-0006-0000-0000-00003600000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shapeId="0" xr:uid="{00000000-0006-0000-0000-00003700000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shapeId="0" xr:uid="{00000000-0006-0000-0000-000038000000}">
      <text>
        <r>
          <rPr>
            <b/>
            <sz val="9"/>
            <color indexed="81"/>
            <rFont val="Tahoma"/>
            <family val="2"/>
            <charset val="186"/>
          </rPr>
          <t>User:</t>
        </r>
        <r>
          <rPr>
            <sz val="9"/>
            <color indexed="81"/>
            <rFont val="Tahoma"/>
            <family val="2"/>
            <charset val="186"/>
          </rPr>
          <t xml:space="preserve">
7 b - soc reh  </t>
        </r>
      </text>
    </comment>
    <comment ref="E19" authorId="0" shapeId="0" xr:uid="{00000000-0006-0000-0000-00003900000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3" shapeId="0" xr:uid="{00000000-0006-0000-0000-00003A000000}">
      <text>
        <r>
          <rPr>
            <b/>
            <sz val="9"/>
            <color indexed="81"/>
            <rFont val="Tahoma"/>
            <family val="2"/>
            <charset val="186"/>
          </rPr>
          <t>Administrator:</t>
        </r>
        <r>
          <rPr>
            <sz val="9"/>
            <color indexed="81"/>
            <rFont val="Tahoma"/>
            <family val="2"/>
            <charset val="186"/>
          </rPr>
          <t xml:space="preserve">
fil. Liepāja -1</t>
        </r>
      </text>
    </comment>
    <comment ref="I19" authorId="3" shapeId="0" xr:uid="{00000000-0006-0000-0000-00003B000000}">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shapeId="0" xr:uid="{00000000-0006-0000-0000-00003C000000}">
      <text>
        <r>
          <rPr>
            <b/>
            <sz val="9"/>
            <color indexed="81"/>
            <rFont val="Tahoma"/>
            <family val="2"/>
            <charset val="186"/>
          </rPr>
          <t>User:</t>
        </r>
        <r>
          <rPr>
            <sz val="9"/>
            <color indexed="81"/>
            <rFont val="Tahoma"/>
            <family val="2"/>
            <charset val="186"/>
          </rPr>
          <t xml:space="preserve">
atbilstoši pieprasījumam</t>
        </r>
      </text>
    </comment>
    <comment ref="E21" authorId="0" shapeId="0" xr:uid="{00000000-0006-0000-0000-00003D000000}">
      <text>
        <r>
          <rPr>
            <b/>
            <sz val="9"/>
            <color indexed="81"/>
            <rFont val="Tahoma"/>
            <family val="2"/>
            <charset val="186"/>
          </rPr>
          <t>User:</t>
        </r>
        <r>
          <rPr>
            <sz val="9"/>
            <color indexed="81"/>
            <rFont val="Tahoma"/>
            <family val="2"/>
            <charset val="186"/>
          </rPr>
          <t xml:space="preserve">
Durbes nov. nav SAC </t>
        </r>
      </text>
    </comment>
    <comment ref="I22" authorId="3" shapeId="0" xr:uid="{00000000-0006-0000-0000-00003E000000}">
      <text>
        <r>
          <rPr>
            <b/>
            <sz val="9"/>
            <color indexed="81"/>
            <rFont val="Tahoma"/>
            <family val="2"/>
            <charset val="186"/>
          </rPr>
          <t>Administrator:</t>
        </r>
        <r>
          <rPr>
            <sz val="9"/>
            <color indexed="81"/>
            <rFont val="Tahoma"/>
            <family val="2"/>
            <charset val="186"/>
          </rPr>
          <t xml:space="preserve">
ģimenes asistents?</t>
        </r>
      </text>
    </comment>
    <comment ref="M22" authorId="0" shapeId="0" xr:uid="{00000000-0006-0000-0000-00003F000000}">
      <text>
        <r>
          <rPr>
            <b/>
            <sz val="9"/>
            <color indexed="81"/>
            <rFont val="Tahoma"/>
            <family val="2"/>
            <charset val="186"/>
          </rPr>
          <t>User:</t>
        </r>
        <r>
          <rPr>
            <sz val="9"/>
            <color indexed="81"/>
            <rFont val="Tahoma"/>
            <family val="2"/>
            <charset val="186"/>
          </rPr>
          <t xml:space="preserve">
atbilstoši pieprasījumam</t>
        </r>
      </text>
    </comment>
    <comment ref="E23" authorId="0" shapeId="0" xr:uid="{00000000-0006-0000-0000-000040000000}">
      <text>
        <r>
          <rPr>
            <b/>
            <sz val="9"/>
            <color indexed="81"/>
            <rFont val="Tahoma"/>
            <family val="2"/>
            <charset val="186"/>
          </rPr>
          <t>User:</t>
        </r>
        <r>
          <rPr>
            <sz val="9"/>
            <color indexed="81"/>
            <rFont val="Tahoma"/>
            <family val="2"/>
            <charset val="186"/>
          </rPr>
          <t xml:space="preserve">
Pašvaldības teriotorijā nav BSAC </t>
        </r>
      </text>
    </comment>
    <comment ref="F23" authorId="3" shapeId="0" xr:uid="{00000000-0006-0000-0000-000041000000}">
      <text>
        <r>
          <rPr>
            <b/>
            <sz val="9"/>
            <color indexed="81"/>
            <rFont val="Tahoma"/>
            <family val="2"/>
            <charset val="186"/>
          </rPr>
          <t>Administrator:</t>
        </r>
        <r>
          <rPr>
            <sz val="9"/>
            <color indexed="81"/>
            <rFont val="Tahoma"/>
            <family val="2"/>
            <charset val="186"/>
          </rPr>
          <t xml:space="preserve">
fil.Liepāja - 3</t>
        </r>
      </text>
    </comment>
    <comment ref="I23" authorId="3" shapeId="0" xr:uid="{00000000-0006-0000-0000-000042000000}">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shapeId="0" xr:uid="{00000000-0006-0000-0000-00004300000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shapeId="0" xr:uid="{00000000-0006-0000-0000-000044000000}">
      <text>
        <r>
          <rPr>
            <b/>
            <sz val="9"/>
            <color indexed="81"/>
            <rFont val="Tahoma"/>
            <family val="2"/>
            <charset val="186"/>
          </rPr>
          <t>User:</t>
        </r>
        <r>
          <rPr>
            <sz val="9"/>
            <color indexed="81"/>
            <rFont val="Tahoma"/>
            <family val="2"/>
            <charset val="186"/>
          </rPr>
          <t xml:space="preserve">
VDEĀVK dati</t>
        </r>
      </text>
    </comment>
    <comment ref="H24" authorId="0" shapeId="0" xr:uid="{00000000-0006-0000-0000-000045000000}">
      <text>
        <r>
          <rPr>
            <b/>
            <sz val="9"/>
            <color indexed="81"/>
            <rFont val="Tahoma"/>
            <family val="2"/>
            <charset val="186"/>
          </rPr>
          <t>User:</t>
        </r>
        <r>
          <rPr>
            <sz val="9"/>
            <color indexed="81"/>
            <rFont val="Tahoma"/>
            <family val="2"/>
            <charset val="186"/>
          </rPr>
          <t xml:space="preserve">
pirks
indiv konsult - 9 p</t>
        </r>
      </text>
    </comment>
    <comment ref="E25" authorId="0" shapeId="0" xr:uid="{00000000-0006-0000-0000-00004600000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shapeId="0" xr:uid="{00000000-0006-0000-0000-00004700000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shapeId="0" xr:uid="{00000000-0006-0000-0000-00004800000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shapeId="0" xr:uid="{00000000-0006-0000-0000-00004900000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3" shapeId="0" xr:uid="{00000000-0006-0000-0000-00004A000000}">
      <text>
        <r>
          <rPr>
            <b/>
            <sz val="9"/>
            <color indexed="81"/>
            <rFont val="Tahoma"/>
            <family val="2"/>
            <charset val="186"/>
          </rPr>
          <t>Administrator:</t>
        </r>
        <r>
          <rPr>
            <sz val="9"/>
            <color indexed="81"/>
            <rFont val="Tahoma"/>
            <family val="2"/>
            <charset val="186"/>
          </rPr>
          <t xml:space="preserve">
ģimenes asistents?</t>
        </r>
      </text>
    </comment>
    <comment ref="E27" authorId="0" shapeId="0" xr:uid="{00000000-0006-0000-0000-00004B000000}">
      <text>
        <r>
          <rPr>
            <b/>
            <sz val="9"/>
            <color indexed="81"/>
            <rFont val="Tahoma"/>
            <family val="2"/>
            <charset val="186"/>
          </rPr>
          <t>User:</t>
        </r>
        <r>
          <rPr>
            <sz val="9"/>
            <color indexed="81"/>
            <rFont val="Tahoma"/>
            <family val="2"/>
            <charset val="186"/>
          </rPr>
          <t xml:space="preserve">
Pašvaldības teriotorijā nav BSAC </t>
        </r>
      </text>
    </comment>
    <comment ref="I27" authorId="3" shapeId="0" xr:uid="{00000000-0006-0000-0000-00004C000000}">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shapeId="0" xr:uid="{00000000-0006-0000-0000-00004D00000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3" shapeId="0" xr:uid="{00000000-0006-0000-0000-00004E000000}">
      <text>
        <r>
          <rPr>
            <b/>
            <sz val="9"/>
            <color indexed="81"/>
            <rFont val="Tahoma"/>
            <family val="2"/>
            <charset val="186"/>
          </rPr>
          <t>Administrator:</t>
        </r>
        <r>
          <rPr>
            <sz val="9"/>
            <color indexed="81"/>
            <rFont val="Tahoma"/>
            <family val="2"/>
            <charset val="186"/>
          </rPr>
          <t xml:space="preserve">
tai skaitā 12 pers aprūpe mājās </t>
        </r>
      </text>
    </comment>
    <comment ref="P28" authorId="0" shapeId="0" xr:uid="{00000000-0006-0000-0000-00004F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shapeId="0" xr:uid="{00000000-0006-0000-0000-000050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shapeId="0" xr:uid="{00000000-0006-0000-0000-000051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shapeId="0" xr:uid="{00000000-0006-0000-0000-000052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shapeId="0" xr:uid="{00000000-0006-0000-0000-00005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shapeId="0" xr:uid="{00000000-0006-0000-0000-00005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shapeId="0" xr:uid="{00000000-0006-0000-0000-000055000000}">
      <text>
        <r>
          <rPr>
            <b/>
            <sz val="9"/>
            <color indexed="81"/>
            <rFont val="Tahoma"/>
            <family val="2"/>
            <charset val="186"/>
          </rPr>
          <t>User:</t>
        </r>
        <r>
          <rPr>
            <sz val="9"/>
            <color indexed="81"/>
            <rFont val="Tahoma"/>
            <family val="2"/>
            <charset val="186"/>
          </rPr>
          <t xml:space="preserve">
Pēc reģistra patversme </t>
        </r>
      </text>
    </comment>
    <comment ref="N31" authorId="0" shapeId="0" xr:uid="{00000000-0006-0000-0000-000056000000}">
      <text>
        <r>
          <rPr>
            <b/>
            <sz val="9"/>
            <color indexed="81"/>
            <rFont val="Tahoma"/>
            <family val="2"/>
            <charset val="186"/>
          </rPr>
          <t>User:</t>
        </r>
        <r>
          <rPr>
            <sz val="9"/>
            <color indexed="81"/>
            <rFont val="Tahoma"/>
            <family val="2"/>
            <charset val="186"/>
          </rPr>
          <t xml:space="preserve">
t.sk. 4 no VSAC</t>
        </r>
      </text>
    </comment>
    <comment ref="E33" authorId="0" shapeId="0" xr:uid="{00000000-0006-0000-0000-00005700000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shapeId="0" xr:uid="{00000000-0006-0000-0000-00005800000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shapeId="0" xr:uid="{00000000-0006-0000-0000-000059000000}">
      <text>
        <r>
          <rPr>
            <b/>
            <sz val="9"/>
            <color indexed="81"/>
            <rFont val="Tahoma"/>
            <family val="2"/>
            <charset val="186"/>
          </rPr>
          <t>User:</t>
        </r>
        <r>
          <rPr>
            <sz val="9"/>
            <color indexed="81"/>
            <rFont val="Tahoma"/>
            <family val="2"/>
            <charset val="186"/>
          </rPr>
          <t xml:space="preserve">
3 b - apr pakalp
16 b - soc reh.
8 b -  atelp br</t>
        </r>
      </text>
    </comment>
    <comment ref="P34" authorId="0" shapeId="0" xr:uid="{00000000-0006-0000-0000-00005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shapeId="0" xr:uid="{00000000-0006-0000-0000-00005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shapeId="0" xr:uid="{00000000-0006-0000-0000-00005C000000}">
      <text>
        <r>
          <rPr>
            <b/>
            <sz val="9"/>
            <color indexed="81"/>
            <rFont val="Tahoma"/>
            <family val="2"/>
            <charset val="186"/>
          </rPr>
          <t>User:</t>
        </r>
        <r>
          <rPr>
            <sz val="9"/>
            <color indexed="81"/>
            <rFont val="Tahoma"/>
            <family val="2"/>
            <charset val="186"/>
          </rPr>
          <t xml:space="preserve">
Pašvaldības teriotorijā nav BSAC </t>
        </r>
      </text>
    </comment>
    <comment ref="F36" authorId="3" shapeId="0" xr:uid="{00000000-0006-0000-0000-00005D000000}">
      <text>
        <r>
          <rPr>
            <b/>
            <sz val="9"/>
            <color indexed="81"/>
            <rFont val="Tahoma"/>
            <family val="2"/>
            <charset val="186"/>
          </rPr>
          <t>Administrator:</t>
        </r>
        <r>
          <rPr>
            <sz val="9"/>
            <color indexed="81"/>
            <rFont val="Tahoma"/>
            <family val="2"/>
            <charset val="186"/>
          </rPr>
          <t xml:space="preserve">
fil.Liepāja -1</t>
        </r>
      </text>
    </comment>
    <comment ref="I36" authorId="3" shapeId="0" xr:uid="{00000000-0006-0000-0000-00005E000000}">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shapeId="0" xr:uid="{00000000-0006-0000-0000-00005F00000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3" shapeId="0" xr:uid="{00000000-0006-0000-0000-000060000000}">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shapeId="0" xr:uid="{00000000-0006-0000-0000-00006100000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shapeId="0" xr:uid="{00000000-0006-0000-0000-00006200000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shapeId="0" xr:uid="{00000000-0006-0000-0000-000063000000}">
      <text>
        <r>
          <rPr>
            <b/>
            <sz val="9"/>
            <color indexed="81"/>
            <rFont val="Tahoma"/>
            <family val="2"/>
            <charset val="186"/>
          </rPr>
          <t>User:</t>
        </r>
        <r>
          <rPr>
            <sz val="9"/>
            <color indexed="81"/>
            <rFont val="Tahoma"/>
            <family val="2"/>
            <charset val="186"/>
          </rPr>
          <t xml:space="preserve">
50+16 no VSAC</t>
        </r>
      </text>
    </comment>
    <comment ref="N37" authorId="0" shapeId="0" xr:uid="{00000000-0006-0000-0000-000064000000}">
      <text>
        <r>
          <rPr>
            <b/>
            <sz val="9"/>
            <color indexed="81"/>
            <rFont val="Tahoma"/>
            <family val="2"/>
            <charset val="186"/>
          </rPr>
          <t>User:</t>
        </r>
        <r>
          <rPr>
            <sz val="9"/>
            <color indexed="81"/>
            <rFont val="Tahoma"/>
            <family val="2"/>
            <charset val="186"/>
          </rPr>
          <t xml:space="preserve">
16 gr dz ar apr un sDarbn ~20</t>
        </r>
      </text>
    </comment>
    <comment ref="P38" authorId="0" shapeId="0" xr:uid="{00000000-0006-0000-0000-000065000000}">
      <text>
        <r>
          <rPr>
            <b/>
            <sz val="9"/>
            <color indexed="81"/>
            <rFont val="Tahoma"/>
            <family val="2"/>
            <charset val="186"/>
          </rPr>
          <t>User:</t>
        </r>
        <r>
          <rPr>
            <sz val="9"/>
            <color indexed="81"/>
            <rFont val="Tahoma"/>
            <family val="2"/>
            <charset val="186"/>
          </rPr>
          <t xml:space="preserve">
bija n/a, bet jābūt ciparam 18</t>
        </r>
      </text>
    </comment>
    <comment ref="I41" authorId="3" shapeId="0" xr:uid="{00000000-0006-0000-0000-000066000000}">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shapeId="0" xr:uid="{00000000-0006-0000-0000-00006700000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shapeId="0" xr:uid="{00000000-0006-0000-0000-00006800000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shapeId="0" xr:uid="{00000000-0006-0000-0000-00006900000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shapeId="0" xr:uid="{00000000-0006-0000-0000-00006A00000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3" shapeId="0" xr:uid="{00000000-0006-0000-0000-00006B000000}">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3" shapeId="0" xr:uid="{00000000-0006-0000-0000-00006C000000}">
      <text>
        <r>
          <rPr>
            <b/>
            <sz val="9"/>
            <color indexed="81"/>
            <rFont val="Tahoma"/>
            <family val="2"/>
            <charset val="186"/>
          </rPr>
          <t>Administrator:</t>
        </r>
        <r>
          <rPr>
            <sz val="9"/>
            <color indexed="81"/>
            <rFont val="Tahoma"/>
            <family val="2"/>
            <charset val="186"/>
          </rPr>
          <t xml:space="preserve">
BSAC Liepāja - 27;
fil.Liepāja - 47</t>
        </r>
      </text>
    </comment>
    <comment ref="I49" authorId="0" shapeId="0" xr:uid="{00000000-0006-0000-0000-00006D00000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shapeId="0" xr:uid="{00000000-0006-0000-0000-00006E000000}">
      <text>
        <r>
          <rPr>
            <b/>
            <sz val="9"/>
            <color indexed="81"/>
            <rFont val="Tahoma"/>
            <family val="2"/>
            <charset val="186"/>
          </rPr>
          <t>User:</t>
        </r>
        <r>
          <rPr>
            <sz val="9"/>
            <color indexed="81"/>
            <rFont val="Tahoma"/>
            <family val="2"/>
            <charset val="186"/>
          </rPr>
          <t xml:space="preserve">
no DI plāna </t>
        </r>
      </text>
    </comment>
    <comment ref="M49" authorId="0" shapeId="0" xr:uid="{00000000-0006-0000-0000-00006F00000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shapeId="0" xr:uid="{00000000-0006-0000-0000-000070000000}">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Q49" authorId="1" shapeId="0" xr:uid="{31CC77B7-F901-461C-B70C-972031AA495C}">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S49" authorId="0" shapeId="0" xr:uid="{00000000-0006-0000-0000-000072000000}">
      <text>
        <r>
          <rPr>
            <b/>
            <sz val="9"/>
            <color indexed="81"/>
            <rFont val="Tahoma"/>
            <family val="2"/>
            <charset val="186"/>
          </rPr>
          <t>User:</t>
        </r>
        <r>
          <rPr>
            <sz val="9"/>
            <color indexed="81"/>
            <rFont val="Tahoma"/>
            <family val="2"/>
            <charset val="186"/>
          </rPr>
          <t xml:space="preserve">
dzēsta adreses - 3. Miera iela 50, Liepāja
dzēsta adrese Nr. 2 - Kuldīgas iela 20, Liepāja</t>
        </r>
      </text>
    </comment>
    <comment ref="D50" authorId="0" shapeId="0" xr:uid="{00000000-0006-0000-0000-00007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1" authorId="0" shapeId="0" xr:uid="{00000000-0006-0000-0000-000075000000}">
      <text>
        <r>
          <rPr>
            <b/>
            <sz val="9"/>
            <color indexed="81"/>
            <rFont val="Tahoma"/>
            <family val="2"/>
            <charset val="186"/>
          </rPr>
          <t>User:</t>
        </r>
        <r>
          <rPr>
            <sz val="9"/>
            <color indexed="81"/>
            <rFont val="Tahoma"/>
            <family val="2"/>
            <charset val="186"/>
          </rPr>
          <t xml:space="preserve">
pašvaldības teriotorijā nav SAC</t>
        </r>
      </text>
    </comment>
    <comment ref="D52" authorId="0" shapeId="0" xr:uid="{00000000-0006-0000-0000-000076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2" authorId="0" shapeId="0" xr:uid="{00000000-0006-0000-0000-000077000000}">
      <text>
        <r>
          <rPr>
            <b/>
            <sz val="9"/>
            <color indexed="81"/>
            <rFont val="Tahoma"/>
            <family val="2"/>
            <charset val="186"/>
          </rPr>
          <t>User:</t>
        </r>
        <r>
          <rPr>
            <sz val="9"/>
            <color indexed="81"/>
            <rFont val="Tahoma"/>
            <family val="2"/>
            <charset val="186"/>
          </rPr>
          <t xml:space="preserve">
2 b - apr pakalp
2 b soc.reh
2 b - atelp br</t>
        </r>
      </text>
    </comment>
    <comment ref="E53" authorId="0" shapeId="0" xr:uid="{00000000-0006-0000-0000-000078000000}">
      <text>
        <r>
          <rPr>
            <b/>
            <sz val="9"/>
            <color indexed="81"/>
            <rFont val="Tahoma"/>
            <family val="2"/>
            <charset val="186"/>
          </rPr>
          <t>User:</t>
        </r>
        <r>
          <rPr>
            <sz val="9"/>
            <color indexed="81"/>
            <rFont val="Tahoma"/>
            <family val="2"/>
            <charset val="186"/>
          </rPr>
          <t xml:space="preserve">
Pašvaldības teriotorijā nav BSAC </t>
        </r>
      </text>
    </comment>
    <comment ref="I53" authorId="3" shapeId="0" xr:uid="{00000000-0006-0000-0000-000079000000}">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5" authorId="0" shapeId="0" xr:uid="{00000000-0006-0000-0000-00007A000000}">
      <text>
        <r>
          <rPr>
            <b/>
            <sz val="9"/>
            <color indexed="81"/>
            <rFont val="Tahoma"/>
            <family val="2"/>
            <charset val="186"/>
          </rPr>
          <t>User:</t>
        </r>
        <r>
          <rPr>
            <sz val="9"/>
            <color indexed="81"/>
            <rFont val="Tahoma"/>
            <family val="2"/>
            <charset val="186"/>
          </rPr>
          <t xml:space="preserve">
pašvaldības teriotorijā nav SAC</t>
        </r>
      </text>
    </comment>
    <comment ref="E57" authorId="0" shapeId="0" xr:uid="{00000000-0006-0000-0000-00007B000000}">
      <text>
        <r>
          <rPr>
            <b/>
            <sz val="9"/>
            <color indexed="81"/>
            <rFont val="Tahoma"/>
            <family val="2"/>
            <charset val="186"/>
          </rPr>
          <t>User:</t>
        </r>
        <r>
          <rPr>
            <sz val="9"/>
            <color indexed="81"/>
            <rFont val="Tahoma"/>
            <family val="2"/>
            <charset val="186"/>
          </rPr>
          <t xml:space="preserve">
Pašvaldības teriotorijā nav BSAC </t>
        </r>
      </text>
    </comment>
    <comment ref="I57" authorId="3" shapeId="0" xr:uid="{00000000-0006-0000-0000-00007C000000}">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0" authorId="0" shapeId="0" xr:uid="{00000000-0006-0000-0000-00007D000000}">
      <text>
        <r>
          <rPr>
            <b/>
            <sz val="9"/>
            <color indexed="81"/>
            <rFont val="Tahoma"/>
            <family val="2"/>
            <charset val="186"/>
          </rPr>
          <t>User:</t>
        </r>
        <r>
          <rPr>
            <sz val="9"/>
            <color indexed="81"/>
            <rFont val="Tahoma"/>
            <family val="2"/>
            <charset val="186"/>
          </rPr>
          <t xml:space="preserve">
Nodibinājums „Fonds „Cilvēks cilvēkam””</t>
        </r>
      </text>
    </comment>
    <comment ref="H61" authorId="0" shapeId="0" xr:uid="{00000000-0006-0000-0000-00007E000000}">
      <text>
        <r>
          <rPr>
            <b/>
            <sz val="9"/>
            <color indexed="81"/>
            <rFont val="Tahoma"/>
            <family val="2"/>
            <charset val="186"/>
          </rPr>
          <t>User:</t>
        </r>
        <r>
          <rPr>
            <sz val="9"/>
            <color indexed="81"/>
            <rFont val="Tahoma"/>
            <family val="2"/>
            <charset val="186"/>
          </rPr>
          <t xml:space="preserve">
iespējams soc.reh. pakalp</t>
        </r>
      </text>
    </comment>
    <comment ref="E62" authorId="0" shapeId="0" xr:uid="{00000000-0006-0000-0000-00007F000000}">
      <text>
        <r>
          <rPr>
            <b/>
            <sz val="9"/>
            <color indexed="81"/>
            <rFont val="Tahoma"/>
            <family val="2"/>
            <charset val="186"/>
          </rPr>
          <t>User:</t>
        </r>
        <r>
          <rPr>
            <sz val="9"/>
            <color indexed="81"/>
            <rFont val="Tahoma"/>
            <family val="2"/>
            <charset val="186"/>
          </rPr>
          <t xml:space="preserve">
Pašvaldības teriotorijā nav BSAC </t>
        </r>
      </text>
    </comment>
    <comment ref="I62" authorId="3" shapeId="0" xr:uid="{00000000-0006-0000-0000-000080000000}">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3" authorId="0" shapeId="0" xr:uid="{00000000-0006-0000-0000-000081000000}">
      <text>
        <r>
          <rPr>
            <b/>
            <sz val="9"/>
            <color indexed="81"/>
            <rFont val="Tahoma"/>
            <family val="2"/>
            <charset val="186"/>
          </rPr>
          <t>User:</t>
        </r>
        <r>
          <rPr>
            <sz val="9"/>
            <color indexed="81"/>
            <rFont val="Tahoma"/>
            <family val="2"/>
            <charset val="186"/>
          </rPr>
          <t xml:space="preserve">
e-p 27.03.2018, ka būs 12 (nevis 15) papildus vērtējamie</t>
        </r>
      </text>
    </comment>
    <comment ref="H63" authorId="0" shapeId="0" xr:uid="{00000000-0006-0000-0000-00008200000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3" authorId="0" shapeId="0" xr:uid="{00000000-0006-0000-0000-00008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3" authorId="0" shapeId="0" xr:uid="{00000000-0006-0000-0000-00008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3" authorId="0" shapeId="0" xr:uid="{00000000-0006-0000-0000-000085000000}">
      <text>
        <r>
          <rPr>
            <b/>
            <sz val="9"/>
            <color indexed="81"/>
            <rFont val="Tahoma"/>
            <family val="2"/>
            <charset val="186"/>
          </rPr>
          <t>User:</t>
        </r>
        <r>
          <rPr>
            <sz val="9"/>
            <color indexed="81"/>
            <rFont val="Tahoma"/>
            <family val="2"/>
            <charset val="186"/>
          </rPr>
          <t xml:space="preserve">
bija Ķieģeļu iela 3</t>
        </r>
      </text>
    </comment>
    <comment ref="U63" authorId="0" shapeId="0" xr:uid="{00000000-0006-0000-0000-000086000000}">
      <text>
        <r>
          <rPr>
            <b/>
            <sz val="9"/>
            <color indexed="81"/>
            <rFont val="Tahoma"/>
            <family val="2"/>
            <charset val="186"/>
          </rPr>
          <t>User:</t>
        </r>
        <r>
          <rPr>
            <sz val="9"/>
            <color indexed="81"/>
            <rFont val="Tahoma"/>
            <family val="2"/>
            <charset val="186"/>
          </rPr>
          <t xml:space="preserve">
zeme uz kuras plānots izvietot 1 moduļu tipa ēku</t>
        </r>
      </text>
    </comment>
    <comment ref="V63" authorId="0" shapeId="0" xr:uid="{00000000-0006-0000-0000-000087000000}">
      <text>
        <r>
          <rPr>
            <b/>
            <sz val="9"/>
            <color indexed="81"/>
            <rFont val="Tahoma"/>
            <family val="2"/>
            <charset val="186"/>
          </rPr>
          <t>User:</t>
        </r>
        <r>
          <rPr>
            <sz val="9"/>
            <color indexed="81"/>
            <rFont val="Tahoma"/>
            <family val="2"/>
            <charset val="186"/>
          </rPr>
          <t xml:space="preserve">
bija  
DAC un spec darbn</t>
        </r>
      </text>
    </comment>
    <comment ref="W63" authorId="0" shapeId="0" xr:uid="{00000000-0006-0000-0000-000088000000}">
      <text>
        <r>
          <rPr>
            <b/>
            <sz val="9"/>
            <color indexed="81"/>
            <rFont val="Tahoma"/>
            <family val="2"/>
            <charset val="186"/>
          </rPr>
          <t>User:</t>
        </r>
        <r>
          <rPr>
            <sz val="9"/>
            <color indexed="81"/>
            <rFont val="Tahoma"/>
            <family val="2"/>
            <charset val="186"/>
          </rPr>
          <t xml:space="preserve">
jauna būvniecība</t>
        </r>
      </text>
    </comment>
    <comment ref="P64" authorId="0" shapeId="0" xr:uid="{00000000-0006-0000-0000-000089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shapeId="0" xr:uid="{00000000-0006-0000-0000-00008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shapeId="0" xr:uid="{00000000-0006-0000-0000-00008B000000}">
      <text>
        <r>
          <rPr>
            <b/>
            <sz val="9"/>
            <color indexed="81"/>
            <rFont val="Tahoma"/>
            <family val="2"/>
            <charset val="186"/>
          </rPr>
          <t>User:</t>
        </r>
        <r>
          <rPr>
            <sz val="9"/>
            <color indexed="81"/>
            <rFont val="Tahoma"/>
            <family val="2"/>
            <charset val="186"/>
          </rPr>
          <t xml:space="preserve">
bija Ķieģeļu iela 3</t>
        </r>
      </text>
    </comment>
    <comment ref="I65" authorId="3" shapeId="0" xr:uid="{00000000-0006-0000-0000-00008C000000}">
      <text>
        <r>
          <rPr>
            <b/>
            <sz val="9"/>
            <color indexed="81"/>
            <rFont val="Tahoma"/>
            <family val="2"/>
            <charset val="186"/>
          </rPr>
          <t>Administrator:</t>
        </r>
        <r>
          <rPr>
            <sz val="9"/>
            <color indexed="81"/>
            <rFont val="Tahoma"/>
            <family val="2"/>
            <charset val="186"/>
          </rPr>
          <t xml:space="preserve">
Nav pielikumā, tikko reģistrēts</t>
        </r>
      </text>
    </comment>
    <comment ref="E66" authorId="0" shapeId="0" xr:uid="{00000000-0006-0000-0000-00008D00000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6" authorId="0" shapeId="0" xr:uid="{00000000-0006-0000-0000-00008E00000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7" authorId="0" shapeId="0" xr:uid="{00000000-0006-0000-0000-00008F00000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7" authorId="0" shapeId="0" xr:uid="{00000000-0006-0000-0000-000090000000}">
      <text>
        <r>
          <rPr>
            <b/>
            <sz val="9"/>
            <color indexed="81"/>
            <rFont val="Tahoma"/>
            <family val="2"/>
            <charset val="186"/>
          </rPr>
          <t>User:</t>
        </r>
        <r>
          <rPr>
            <sz val="9"/>
            <color indexed="81"/>
            <rFont val="Tahoma"/>
            <family val="2"/>
            <charset val="186"/>
          </rPr>
          <t xml:space="preserve">
2 b - apr pakalp
2 b - atelp br pakalp 
11 b - soc.reh.pakalp</t>
        </r>
      </text>
    </comment>
    <comment ref="E68" authorId="0" shapeId="0" xr:uid="{00000000-0006-0000-0000-000091000000}">
      <text>
        <r>
          <rPr>
            <b/>
            <sz val="9"/>
            <color indexed="81"/>
            <rFont val="Tahoma"/>
            <family val="2"/>
            <charset val="186"/>
          </rPr>
          <t>User:</t>
        </r>
        <r>
          <rPr>
            <sz val="9"/>
            <color indexed="81"/>
            <rFont val="Tahoma"/>
            <family val="2"/>
            <charset val="186"/>
          </rPr>
          <t xml:space="preserve">
Pašvaldības teriotorijā nav BSAC </t>
        </r>
      </text>
    </comment>
    <comment ref="F68" authorId="3" shapeId="0" xr:uid="{00000000-0006-0000-0000-000092000000}">
      <text>
        <r>
          <rPr>
            <b/>
            <sz val="9"/>
            <color indexed="81"/>
            <rFont val="Tahoma"/>
            <family val="2"/>
            <charset val="186"/>
          </rPr>
          <t>Administrator:</t>
        </r>
        <r>
          <rPr>
            <sz val="9"/>
            <color indexed="81"/>
            <rFont val="Tahoma"/>
            <family val="2"/>
            <charset val="186"/>
          </rPr>
          <t xml:space="preserve">
fil.Liepāja -1</t>
        </r>
      </text>
    </comment>
    <comment ref="I68" authorId="3" shapeId="0" xr:uid="{00000000-0006-0000-0000-000093000000}">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69" authorId="0" shapeId="0" xr:uid="{00000000-0006-0000-0000-00009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69" authorId="0" shapeId="0" xr:uid="{00000000-0006-0000-0000-00009500000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69" authorId="0" shapeId="0" xr:uid="{00000000-0006-0000-0000-00009600000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69" authorId="0" shapeId="0" xr:uid="{00000000-0006-0000-0000-000097000000}">
      <text>
        <r>
          <rPr>
            <b/>
            <sz val="9"/>
            <color indexed="81"/>
            <rFont val="Tahoma"/>
            <family val="2"/>
            <charset val="186"/>
          </rPr>
          <t>User:</t>
        </r>
        <r>
          <rPr>
            <sz val="9"/>
            <color indexed="81"/>
            <rFont val="Tahoma"/>
            <family val="2"/>
            <charset val="186"/>
          </rPr>
          <t xml:space="preserve">
grupu dzīv, DAC un spec darbn (14+16+8)</t>
        </r>
      </text>
    </comment>
    <comment ref="I70" authorId="3" shapeId="0" xr:uid="{00000000-0006-0000-0000-000098000000}">
      <text>
        <r>
          <rPr>
            <b/>
            <sz val="9"/>
            <color indexed="81"/>
            <rFont val="Tahoma"/>
            <family val="2"/>
            <charset val="186"/>
          </rPr>
          <t>Administrator:</t>
        </r>
        <r>
          <rPr>
            <sz val="9"/>
            <color indexed="81"/>
            <rFont val="Tahoma"/>
            <family val="2"/>
            <charset val="186"/>
          </rPr>
          <t xml:space="preserve">
Pielikumā ir, reģistrā nav</t>
        </r>
      </text>
    </comment>
    <comment ref="E71" authorId="0" shapeId="0" xr:uid="{00000000-0006-0000-0000-000099000000}">
      <text>
        <r>
          <rPr>
            <b/>
            <sz val="9"/>
            <color indexed="81"/>
            <rFont val="Tahoma"/>
            <family val="2"/>
            <charset val="186"/>
          </rPr>
          <t>User:</t>
        </r>
        <r>
          <rPr>
            <sz val="9"/>
            <color indexed="81"/>
            <rFont val="Tahoma"/>
            <family val="2"/>
            <charset val="186"/>
          </rPr>
          <t xml:space="preserve">
pašvaldības teriotorijā nav SAC</t>
        </r>
      </text>
    </comment>
    <comment ref="F71" authorId="0" shapeId="0" xr:uid="{00000000-0006-0000-0000-00009A00000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2" authorId="0" shapeId="0" xr:uid="{00000000-0006-0000-0000-00009B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2" authorId="0" shapeId="0" xr:uid="{00000000-0006-0000-0000-00009C00000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3" authorId="0" shapeId="0" xr:uid="{00000000-0006-0000-0000-00009D000000}">
      <text>
        <r>
          <rPr>
            <b/>
            <sz val="9"/>
            <color indexed="81"/>
            <rFont val="Tahoma"/>
            <family val="2"/>
            <charset val="186"/>
          </rPr>
          <t>User:</t>
        </r>
        <r>
          <rPr>
            <sz val="9"/>
            <color indexed="81"/>
            <rFont val="Tahoma"/>
            <family val="2"/>
            <charset val="186"/>
          </rPr>
          <t xml:space="preserve">
Pašvaldības teriotorijā nav BSAC </t>
        </r>
      </text>
    </comment>
    <comment ref="I73" authorId="3" shapeId="0" xr:uid="{00000000-0006-0000-0000-00009E000000}">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3" authorId="0" shapeId="0" xr:uid="{00000000-0006-0000-0000-00009F000000}">
      <text>
        <r>
          <rPr>
            <b/>
            <sz val="9"/>
            <color indexed="81"/>
            <rFont val="Tahoma"/>
            <family val="2"/>
            <charset val="186"/>
          </rPr>
          <t>User:</t>
        </r>
        <r>
          <rPr>
            <sz val="9"/>
            <color indexed="81"/>
            <rFont val="Tahoma"/>
            <family val="2"/>
            <charset val="186"/>
          </rPr>
          <t xml:space="preserve">
1 bērns saaņem pakalpojumu BSAC</t>
        </r>
      </text>
    </comment>
    <comment ref="H74" authorId="0" shapeId="0" xr:uid="{00000000-0006-0000-0000-0000A000000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F74" authorId="0" shapeId="0" xr:uid="{00000000-0006-0000-0000-0000A100000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6" authorId="0" shapeId="0" xr:uid="{00000000-0006-0000-0000-0000A2000000}">
      <text>
        <r>
          <rPr>
            <b/>
            <sz val="9"/>
            <color indexed="81"/>
            <rFont val="Tahoma"/>
            <family val="2"/>
            <charset val="186"/>
          </rPr>
          <t>User:</t>
        </r>
        <r>
          <rPr>
            <sz val="9"/>
            <color indexed="81"/>
            <rFont val="Tahoma"/>
            <family val="2"/>
            <charset val="186"/>
          </rPr>
          <t xml:space="preserve">
pašvaldības teriotorijā nav SAC</t>
        </r>
      </text>
    </comment>
    <comment ref="E78" authorId="0" shapeId="0" xr:uid="{00000000-0006-0000-0000-0000A3000000}">
      <text>
        <r>
          <rPr>
            <b/>
            <sz val="9"/>
            <color indexed="81"/>
            <rFont val="Tahoma"/>
            <family val="2"/>
            <charset val="186"/>
          </rPr>
          <t>User:</t>
        </r>
        <r>
          <rPr>
            <sz val="9"/>
            <color indexed="81"/>
            <rFont val="Tahoma"/>
            <family val="2"/>
            <charset val="186"/>
          </rPr>
          <t xml:space="preserve">
Pašvaldības teriotorijā nav BSAC </t>
        </r>
      </text>
    </comment>
    <comment ref="F78" authorId="3" shapeId="0" xr:uid="{00000000-0006-0000-0000-0000A4000000}">
      <text>
        <r>
          <rPr>
            <b/>
            <sz val="9"/>
            <color indexed="81"/>
            <rFont val="Tahoma"/>
            <family val="2"/>
            <charset val="186"/>
          </rPr>
          <t>Administrator:</t>
        </r>
        <r>
          <rPr>
            <sz val="9"/>
            <color indexed="81"/>
            <rFont val="Tahoma"/>
            <family val="2"/>
            <charset val="186"/>
          </rPr>
          <t xml:space="preserve">
fil.Liepāja -1</t>
        </r>
      </text>
    </comment>
    <comment ref="I78" authorId="3" shapeId="0" xr:uid="{00000000-0006-0000-0000-0000A5000000}">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79" authorId="3" shapeId="0" xr:uid="{00000000-0006-0000-0000-0000A6000000}">
      <text>
        <r>
          <rPr>
            <b/>
            <sz val="9"/>
            <color indexed="81"/>
            <rFont val="Tahoma"/>
            <family val="2"/>
            <charset val="186"/>
          </rPr>
          <t>Administrator:</t>
        </r>
        <r>
          <rPr>
            <sz val="9"/>
            <color indexed="81"/>
            <rFont val="Tahoma"/>
            <family val="2"/>
            <charset val="186"/>
          </rPr>
          <t xml:space="preserve">
???
28.03.2018 - 13 p ar GRT</t>
        </r>
      </text>
    </comment>
    <comment ref="H79" authorId="0" shapeId="0" xr:uid="{00000000-0006-0000-0000-0000A700000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79" authorId="3" shapeId="0" xr:uid="{00000000-0006-0000-0000-0000A8000000}">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79" authorId="0" shapeId="0" xr:uid="{00000000-0006-0000-0000-0000A9000000}">
      <text>
        <r>
          <rPr>
            <b/>
            <sz val="9"/>
            <color indexed="81"/>
            <rFont val="Tahoma"/>
            <family val="2"/>
            <charset val="186"/>
          </rPr>
          <t>User:</t>
        </r>
        <r>
          <rPr>
            <sz val="9"/>
            <color indexed="81"/>
            <rFont val="Tahoma"/>
            <family val="2"/>
            <charset val="186"/>
          </rPr>
          <t xml:space="preserve">
varētu palikt šāds</t>
        </r>
      </text>
    </comment>
    <comment ref="J80" authorId="0" shapeId="0" xr:uid="{00000000-0006-0000-0000-0000A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0" authorId="0" shapeId="0" xr:uid="{00000000-0006-0000-0000-0000AB000000}">
      <text>
        <r>
          <rPr>
            <b/>
            <sz val="9"/>
            <color indexed="81"/>
            <rFont val="Tahoma"/>
            <family val="2"/>
            <charset val="186"/>
          </rPr>
          <t>User:</t>
        </r>
        <r>
          <rPr>
            <sz val="9"/>
            <color indexed="81"/>
            <rFont val="Tahoma"/>
            <family val="2"/>
            <charset val="186"/>
          </rPr>
          <t xml:space="preserve">
512, GRT - 25 un b ar FT-30</t>
        </r>
      </text>
    </comment>
    <comment ref="J81" authorId="0" shapeId="0" xr:uid="{00000000-0006-0000-0000-0000AC000000}">
      <text>
        <r>
          <rPr>
            <b/>
            <sz val="9"/>
            <color indexed="81"/>
            <rFont val="Tahoma"/>
            <family val="2"/>
            <charset val="186"/>
          </rPr>
          <t>User:</t>
        </r>
        <r>
          <rPr>
            <sz val="9"/>
            <color indexed="81"/>
            <rFont val="Tahoma"/>
            <family val="2"/>
            <charset val="186"/>
          </rPr>
          <t xml:space="preserve">
max 
mainās
vidēji nāk līdz 30 katru dienu</t>
        </r>
      </text>
    </comment>
    <comment ref="J82" authorId="0" shapeId="0" xr:uid="{00000000-0006-0000-0000-0000A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2" authorId="0" shapeId="0" xr:uid="{00000000-0006-0000-0000-0000AE000000}">
      <text>
        <r>
          <rPr>
            <b/>
            <sz val="9"/>
            <color indexed="81"/>
            <rFont val="Tahoma"/>
            <family val="2"/>
            <charset val="186"/>
          </rPr>
          <t>User:</t>
        </r>
        <r>
          <rPr>
            <sz val="9"/>
            <color indexed="81"/>
            <rFont val="Tahoma"/>
            <family val="2"/>
            <charset val="186"/>
          </rPr>
          <t xml:space="preserve">
kopā 43, GRT-3 un b ar FT-1</t>
        </r>
      </text>
    </comment>
    <comment ref="O82" authorId="0" shapeId="0" xr:uid="{00000000-0006-0000-0000-0000AF000000}">
      <text>
        <r>
          <rPr>
            <b/>
            <sz val="9"/>
            <color indexed="81"/>
            <rFont val="Tahoma"/>
            <family val="2"/>
            <charset val="186"/>
          </rPr>
          <t>User:</t>
        </r>
        <r>
          <rPr>
            <sz val="9"/>
            <color indexed="81"/>
            <rFont val="Tahoma"/>
            <family val="2"/>
            <charset val="186"/>
          </rPr>
          <t xml:space="preserve">
bija 20 p</t>
        </r>
      </text>
    </comment>
    <comment ref="P82" authorId="1" shapeId="0" xr:uid="{00000000-0006-0000-0000-0000B0000000}">
      <text>
        <r>
          <rPr>
            <b/>
            <sz val="9"/>
            <color indexed="81"/>
            <rFont val="Tahoma"/>
            <family val="2"/>
          </rPr>
          <t>Inga 
bija 10 v</t>
        </r>
      </text>
    </comment>
    <comment ref="Q82" authorId="1" shapeId="0" xr:uid="{00000000-0006-0000-0000-0000B1000000}">
      <text>
        <r>
          <rPr>
            <b/>
            <sz val="9"/>
            <color indexed="81"/>
            <rFont val="Tahoma"/>
            <family val="2"/>
            <charset val="186"/>
          </rPr>
          <t>Inga:
bija 10</t>
        </r>
      </text>
    </comment>
    <comment ref="J83" authorId="0" shapeId="0" xr:uid="{00000000-0006-0000-0000-0000B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shapeId="0" xr:uid="{00000000-0006-0000-0000-0000B3000000}">
      <text>
        <r>
          <rPr>
            <b/>
            <sz val="9"/>
            <color indexed="81"/>
            <rFont val="Tahoma"/>
            <family val="2"/>
            <charset val="186"/>
          </rPr>
          <t>User:</t>
        </r>
        <r>
          <rPr>
            <sz val="9"/>
            <color indexed="81"/>
            <rFont val="Tahoma"/>
            <family val="2"/>
            <charset val="186"/>
          </rPr>
          <t xml:space="preserve">
kopā 355, GRT un b ar FT nav</t>
        </r>
      </text>
    </comment>
    <comment ref="J84" authorId="0" shapeId="0" xr:uid="{00000000-0006-0000-0000-0000B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shapeId="0" xr:uid="{00000000-0006-0000-0000-0000B5000000}">
      <text>
        <r>
          <rPr>
            <b/>
            <sz val="9"/>
            <color indexed="81"/>
            <rFont val="Tahoma"/>
            <family val="2"/>
            <charset val="186"/>
          </rPr>
          <t>User:</t>
        </r>
        <r>
          <rPr>
            <sz val="9"/>
            <color indexed="81"/>
            <rFont val="Tahoma"/>
            <family val="2"/>
            <charset val="186"/>
          </rPr>
          <t xml:space="preserve">
kopā 107, GRT un b ar FT nav</t>
        </r>
      </text>
    </comment>
    <comment ref="K85" authorId="0" shapeId="0" xr:uid="{00000000-0006-0000-0000-0000B6000000}">
      <text>
        <r>
          <rPr>
            <b/>
            <sz val="9"/>
            <color indexed="81"/>
            <rFont val="Tahoma"/>
            <family val="2"/>
            <charset val="186"/>
          </rPr>
          <t>User:</t>
        </r>
        <r>
          <rPr>
            <sz val="9"/>
            <color indexed="81"/>
            <rFont val="Tahoma"/>
            <family val="2"/>
            <charset val="186"/>
          </rPr>
          <t xml:space="preserve">
apr mājās, kopā ~37
nav neviens no mērķa grupas</t>
        </r>
      </text>
    </comment>
    <comment ref="J86" authorId="0" shapeId="0" xr:uid="{00000000-0006-0000-0000-0000B7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6" authorId="0" shapeId="0" xr:uid="{00000000-0006-0000-0000-0000B8000000}">
      <text>
        <r>
          <rPr>
            <b/>
            <sz val="9"/>
            <color indexed="81"/>
            <rFont val="Tahoma"/>
            <family val="2"/>
            <charset val="186"/>
          </rPr>
          <t>User:</t>
        </r>
        <r>
          <rPr>
            <sz val="9"/>
            <color indexed="81"/>
            <rFont val="Tahoma"/>
            <family val="2"/>
            <charset val="186"/>
          </rPr>
          <t xml:space="preserve">
kopā 240, GRT-9 , b ar FT 1</t>
        </r>
      </text>
    </comment>
    <comment ref="J87" authorId="0" shapeId="0" xr:uid="{00000000-0006-0000-0000-0000B9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shapeId="0" xr:uid="{00000000-0006-0000-0000-0000BA000000}">
      <text>
        <r>
          <rPr>
            <b/>
            <sz val="9"/>
            <color indexed="81"/>
            <rFont val="Tahoma"/>
            <family val="2"/>
            <charset val="186"/>
          </rPr>
          <t>User:</t>
        </r>
        <r>
          <rPr>
            <sz val="9"/>
            <color indexed="81"/>
            <rFont val="Tahoma"/>
            <family val="2"/>
            <charset val="186"/>
          </rPr>
          <t xml:space="preserve">
254, GRT -3 un FT -0</t>
        </r>
      </text>
    </comment>
    <comment ref="J88" authorId="0" shapeId="0" xr:uid="{00000000-0006-0000-0000-0000BB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shapeId="0" xr:uid="{00000000-0006-0000-0000-0000BC000000}">
      <text>
        <r>
          <rPr>
            <b/>
            <sz val="9"/>
            <color indexed="81"/>
            <rFont val="Tahoma"/>
            <family val="2"/>
            <charset val="186"/>
          </rPr>
          <t>User:</t>
        </r>
        <r>
          <rPr>
            <sz val="9"/>
            <color indexed="81"/>
            <rFont val="Tahoma"/>
            <family val="2"/>
            <charset val="186"/>
          </rPr>
          <t xml:space="preserve">
kopā 65 un GRT nav un b ar FT-1</t>
        </r>
      </text>
    </comment>
    <comment ref="J89" authorId="0" shapeId="0" xr:uid="{00000000-0006-0000-0000-0000B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shapeId="0" xr:uid="{00000000-0006-0000-0000-0000BE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0" authorId="0" shapeId="0" xr:uid="{00000000-0006-0000-0000-0000BF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shapeId="0" xr:uid="{00000000-0006-0000-0000-0000C0000000}">
      <text>
        <r>
          <rPr>
            <b/>
            <sz val="9"/>
            <color indexed="81"/>
            <rFont val="Tahoma"/>
            <family val="2"/>
            <charset val="186"/>
          </rPr>
          <t>User:</t>
        </r>
        <r>
          <rPr>
            <sz val="9"/>
            <color indexed="81"/>
            <rFont val="Tahoma"/>
            <family val="2"/>
            <charset val="186"/>
          </rPr>
          <t xml:space="preserve">
kopā70, GRT - 1 un b ar FT 1</t>
        </r>
      </text>
    </comment>
    <comment ref="J91" authorId="0" shapeId="0" xr:uid="{00000000-0006-0000-0000-0000C1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shapeId="0" xr:uid="{00000000-0006-0000-0000-0000C2000000}">
      <text>
        <r>
          <rPr>
            <b/>
            <sz val="9"/>
            <color indexed="81"/>
            <rFont val="Tahoma"/>
            <family val="2"/>
            <charset val="186"/>
          </rPr>
          <t>User:</t>
        </r>
        <r>
          <rPr>
            <sz val="9"/>
            <color indexed="81"/>
            <rFont val="Tahoma"/>
            <family val="2"/>
            <charset val="186"/>
          </rPr>
          <t xml:space="preserve">
kopā 53, nav GRT un nav b ar FT</t>
        </r>
      </text>
    </comment>
    <comment ref="J92" authorId="0" shapeId="0" xr:uid="{00000000-0006-0000-0000-0000C3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shapeId="0" xr:uid="{00000000-0006-0000-0000-0000C4000000}">
      <text>
        <r>
          <rPr>
            <b/>
            <sz val="9"/>
            <color indexed="81"/>
            <rFont val="Tahoma"/>
            <family val="2"/>
            <charset val="186"/>
          </rPr>
          <t>User:</t>
        </r>
        <r>
          <rPr>
            <sz val="9"/>
            <color indexed="81"/>
            <rFont val="Tahoma"/>
            <family val="2"/>
            <charset val="186"/>
          </rPr>
          <t xml:space="preserve">
kopā 40, GRT - 1, b ar FT 0</t>
        </r>
      </text>
    </comment>
    <comment ref="E93" authorId="0" shapeId="0" xr:uid="{00000000-0006-0000-0000-0000C5000000}">
      <text>
        <r>
          <rPr>
            <b/>
            <sz val="9"/>
            <color indexed="81"/>
            <rFont val="Tahoma"/>
            <family val="2"/>
            <charset val="186"/>
          </rPr>
          <t>User:</t>
        </r>
        <r>
          <rPr>
            <sz val="9"/>
            <color indexed="81"/>
            <rFont val="Tahoma"/>
            <family val="2"/>
            <charset val="186"/>
          </rPr>
          <t xml:space="preserve">
Veco ļaužu un invalīdu pansionāts „Ābeles”
</t>
        </r>
      </text>
    </comment>
    <comment ref="F93" authorId="0" shapeId="0" xr:uid="{00000000-0006-0000-0000-0000C6000000}">
      <text>
        <r>
          <rPr>
            <b/>
            <sz val="9"/>
            <color indexed="81"/>
            <rFont val="Tahoma"/>
            <family val="2"/>
            <charset val="186"/>
          </rPr>
          <t>User:</t>
        </r>
        <r>
          <rPr>
            <sz val="9"/>
            <color indexed="81"/>
            <rFont val="Tahoma"/>
            <family val="2"/>
            <charset val="186"/>
          </rPr>
          <t xml:space="preserve">
pēc pašvaldības piederības no 
ZPR un RPR - 5</t>
        </r>
      </text>
    </comment>
    <comment ref="G94" authorId="0" shapeId="0" xr:uid="{00000000-0006-0000-0000-0000C7000000}">
      <text>
        <r>
          <rPr>
            <b/>
            <sz val="9"/>
            <color indexed="81"/>
            <rFont val="Tahoma"/>
            <family val="2"/>
            <charset val="186"/>
          </rPr>
          <t>User:</t>
        </r>
        <r>
          <rPr>
            <sz val="9"/>
            <color indexed="81"/>
            <rFont val="Tahoma"/>
            <family val="2"/>
            <charset val="186"/>
          </rPr>
          <t xml:space="preserve">
???
Ina 28.03.2018 - ka 7 b</t>
        </r>
      </text>
    </comment>
    <comment ref="H94" authorId="0" shapeId="0" xr:uid="{00000000-0006-0000-0000-0000C8000000}">
      <text>
        <r>
          <rPr>
            <b/>
            <sz val="9"/>
            <color indexed="81"/>
            <rFont val="Tahoma"/>
            <family val="2"/>
            <charset val="186"/>
          </rPr>
          <t>User:</t>
        </r>
        <r>
          <rPr>
            <sz val="9"/>
            <color indexed="81"/>
            <rFont val="Tahoma"/>
            <family val="2"/>
            <charset val="186"/>
          </rPr>
          <t xml:space="preserve">
2 b - apr pakalp
33 b - soc.reh pakalp+7</t>
        </r>
      </text>
    </comment>
    <comment ref="L94" authorId="0" shapeId="0" xr:uid="{00000000-0006-0000-0000-0000C9000000}">
      <text>
        <r>
          <rPr>
            <b/>
            <sz val="9"/>
            <color indexed="81"/>
            <rFont val="Tahoma"/>
            <family val="2"/>
            <charset val="186"/>
          </rPr>
          <t>User:</t>
        </r>
        <r>
          <rPr>
            <sz val="9"/>
            <color indexed="81"/>
            <rFont val="Tahoma"/>
            <family val="2"/>
            <charset val="186"/>
          </rPr>
          <t xml:space="preserve">
visiem izvērtētajiem</t>
        </r>
      </text>
    </comment>
    <comment ref="P94" authorId="0" shapeId="0" xr:uid="{00000000-0006-0000-0000-0000CA00000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4" authorId="0" shapeId="0" xr:uid="{00000000-0006-0000-0000-0000C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5" authorId="0" shapeId="0" xr:uid="{00000000-0006-0000-0000-0000C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5" authorId="0" shapeId="0" xr:uid="{00000000-0006-0000-0000-0000CD000000}">
      <text>
        <r>
          <rPr>
            <b/>
            <sz val="9"/>
            <color indexed="81"/>
            <rFont val="Tahoma"/>
            <family val="2"/>
            <charset val="186"/>
          </rPr>
          <t>User:</t>
        </r>
        <r>
          <rPr>
            <sz val="9"/>
            <color indexed="81"/>
            <rFont val="Tahoma"/>
            <family val="2"/>
            <charset val="186"/>
          </rPr>
          <t xml:space="preserve">
kopā 107, GRT un b ar FT nav</t>
        </r>
      </text>
    </comment>
    <comment ref="J96" authorId="0" shapeId="0" xr:uid="{00000000-0006-0000-0000-0000CE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shapeId="0" xr:uid="{00000000-0006-0000-0000-0000CF000000}">
      <text>
        <r>
          <rPr>
            <b/>
            <sz val="9"/>
            <color indexed="81"/>
            <rFont val="Tahoma"/>
            <family val="2"/>
            <charset val="186"/>
          </rPr>
          <t>User:</t>
        </r>
        <r>
          <rPr>
            <sz val="9"/>
            <color indexed="81"/>
            <rFont val="Tahoma"/>
            <family val="2"/>
            <charset val="186"/>
          </rPr>
          <t xml:space="preserve">
kopā 240, GRT-9 , b ar FT 1</t>
        </r>
      </text>
    </comment>
    <comment ref="J97" authorId="0" shapeId="0" xr:uid="{00000000-0006-0000-0000-0000D0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shapeId="0" xr:uid="{00000000-0006-0000-0000-0000D1000000}">
      <text>
        <r>
          <rPr>
            <b/>
            <sz val="9"/>
            <color indexed="81"/>
            <rFont val="Tahoma"/>
            <family val="2"/>
            <charset val="186"/>
          </rPr>
          <t>User:</t>
        </r>
        <r>
          <rPr>
            <sz val="9"/>
            <color indexed="81"/>
            <rFont val="Tahoma"/>
            <family val="2"/>
            <charset val="186"/>
          </rPr>
          <t xml:space="preserve">
254, GRT -3 un FT -0</t>
        </r>
      </text>
    </comment>
    <comment ref="J98" authorId="0" shapeId="0" xr:uid="{00000000-0006-0000-0000-0000D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shapeId="0" xr:uid="{00000000-0006-0000-0000-0000D3000000}">
      <text>
        <r>
          <rPr>
            <b/>
            <sz val="9"/>
            <color indexed="81"/>
            <rFont val="Tahoma"/>
            <family val="2"/>
            <charset val="186"/>
          </rPr>
          <t>User:</t>
        </r>
        <r>
          <rPr>
            <sz val="9"/>
            <color indexed="81"/>
            <rFont val="Tahoma"/>
            <family val="2"/>
            <charset val="186"/>
          </rPr>
          <t xml:space="preserve">
kopā 65 un GRT nav un b ar FT-1</t>
        </r>
      </text>
    </comment>
    <comment ref="J99" authorId="0" shapeId="0" xr:uid="{00000000-0006-0000-0000-0000D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shapeId="0" xr:uid="{00000000-0006-0000-0000-0000D5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0" authorId="0" shapeId="0" xr:uid="{00000000-0006-0000-0000-0000D6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shapeId="0" xr:uid="{00000000-0006-0000-0000-0000D7000000}">
      <text>
        <r>
          <rPr>
            <b/>
            <sz val="9"/>
            <color indexed="81"/>
            <rFont val="Tahoma"/>
            <family val="2"/>
            <charset val="186"/>
          </rPr>
          <t>User:</t>
        </r>
        <r>
          <rPr>
            <sz val="9"/>
            <color indexed="81"/>
            <rFont val="Tahoma"/>
            <family val="2"/>
            <charset val="186"/>
          </rPr>
          <t xml:space="preserve">
kopā70, GRT - 1 un b ar FT 1</t>
        </r>
      </text>
    </comment>
    <comment ref="J101" authorId="0" shapeId="0" xr:uid="{00000000-0006-0000-0000-0000D8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shapeId="0" xr:uid="{00000000-0006-0000-0000-0000D9000000}">
      <text>
        <r>
          <rPr>
            <b/>
            <sz val="9"/>
            <color indexed="81"/>
            <rFont val="Tahoma"/>
            <family val="2"/>
            <charset val="186"/>
          </rPr>
          <t>User:</t>
        </r>
        <r>
          <rPr>
            <sz val="9"/>
            <color indexed="81"/>
            <rFont val="Tahoma"/>
            <family val="2"/>
            <charset val="186"/>
          </rPr>
          <t xml:space="preserve">
kopā 53, nav GRT un nav b ar FT</t>
        </r>
      </text>
    </comment>
    <comment ref="J102" authorId="0" shapeId="0" xr:uid="{00000000-0006-0000-0000-0000D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shapeId="0" xr:uid="{00000000-0006-0000-0000-0000DB000000}">
      <text>
        <r>
          <rPr>
            <b/>
            <sz val="9"/>
            <color indexed="81"/>
            <rFont val="Tahoma"/>
            <family val="2"/>
            <charset val="186"/>
          </rPr>
          <t>User:</t>
        </r>
        <r>
          <rPr>
            <sz val="9"/>
            <color indexed="81"/>
            <rFont val="Tahoma"/>
            <family val="2"/>
            <charset val="186"/>
          </rPr>
          <t xml:space="preserve">
kopā 40, GRT - 1, b ar FT 0</t>
        </r>
      </text>
    </comment>
    <comment ref="J103" authorId="0" shapeId="0" xr:uid="{00000000-0006-0000-0000-0000D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shapeId="0" xr:uid="{00000000-0006-0000-0000-0000DD000000}">
      <text>
        <r>
          <rPr>
            <b/>
            <sz val="9"/>
            <color indexed="81"/>
            <rFont val="Tahoma"/>
            <family val="2"/>
            <charset val="186"/>
          </rPr>
          <t>User:</t>
        </r>
        <r>
          <rPr>
            <sz val="9"/>
            <color indexed="81"/>
            <rFont val="Tahoma"/>
            <family val="2"/>
            <charset val="186"/>
          </rPr>
          <t xml:space="preserve">
kopā 43, GRT-3 un b ar FT-1</t>
        </r>
      </text>
    </comment>
    <comment ref="E104" authorId="0" shapeId="0" xr:uid="{00000000-0006-0000-0000-0000DE000000}">
      <text>
        <r>
          <rPr>
            <b/>
            <sz val="9"/>
            <color indexed="81"/>
            <rFont val="Tahoma"/>
            <family val="2"/>
            <charset val="186"/>
          </rPr>
          <t>User:</t>
        </r>
        <r>
          <rPr>
            <sz val="9"/>
            <color indexed="81"/>
            <rFont val="Tahoma"/>
            <family val="2"/>
            <charset val="186"/>
          </rPr>
          <t xml:space="preserve">
Pašvaldības teriotorijā nav BSAC </t>
        </r>
      </text>
    </comment>
    <comment ref="F104" authorId="3" shapeId="0" xr:uid="{00000000-0006-0000-0000-0000DF000000}">
      <text>
        <r>
          <rPr>
            <b/>
            <sz val="9"/>
            <color indexed="81"/>
            <rFont val="Tahoma"/>
            <family val="2"/>
            <charset val="186"/>
          </rPr>
          <t>Administrator:</t>
        </r>
        <r>
          <rPr>
            <sz val="9"/>
            <color indexed="81"/>
            <rFont val="Tahoma"/>
            <family val="2"/>
            <charset val="186"/>
          </rPr>
          <t xml:space="preserve">
fil.Liepāja - 3</t>
        </r>
      </text>
    </comment>
    <comment ref="L104" authorId="0" shapeId="0" xr:uid="{00000000-0006-0000-0000-0000E0000000}">
      <text>
        <r>
          <rPr>
            <b/>
            <sz val="9"/>
            <color indexed="81"/>
            <rFont val="Tahoma"/>
            <family val="2"/>
            <charset val="186"/>
          </rPr>
          <t>User:</t>
        </r>
        <r>
          <rPr>
            <sz val="9"/>
            <color indexed="81"/>
            <rFont val="Tahoma"/>
            <family val="2"/>
            <charset val="186"/>
          </rPr>
          <t xml:space="preserve">
bērniem, kas ievietoti BSAC</t>
        </r>
      </text>
    </comment>
    <comment ref="I112" authorId="3" shapeId="0" xr:uid="{00000000-0006-0000-0000-0000E1000000}">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2" authorId="0" shapeId="0" xr:uid="{00000000-0006-0000-0000-0000E200000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2" authorId="0" shapeId="0" xr:uid="{00000000-0006-0000-0000-0000E300000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3" authorId="0" shapeId="0" xr:uid="{00000000-0006-0000-0000-0000E4000000}">
      <text>
        <r>
          <rPr>
            <b/>
            <sz val="9"/>
            <color indexed="81"/>
            <rFont val="Tahoma"/>
            <family val="2"/>
            <charset val="186"/>
          </rPr>
          <t>User:</t>
        </r>
        <r>
          <rPr>
            <sz val="9"/>
            <color indexed="81"/>
            <rFont val="Tahoma"/>
            <family val="2"/>
            <charset val="186"/>
          </rPr>
          <t xml:space="preserve">
 visur ~30 vietas, kas plānotas gan b, gan pieaugušajiem</t>
        </r>
      </text>
    </comment>
    <comment ref="H114" authorId="0" shapeId="0" xr:uid="{00000000-0006-0000-0000-0000E500000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4" authorId="1" shapeId="0" xr:uid="{00000000-0006-0000-0000-0000E6000000}">
      <text>
        <r>
          <rPr>
            <b/>
            <sz val="9"/>
            <color indexed="81"/>
            <rFont val="Tahoma"/>
            <family val="2"/>
          </rPr>
          <t>Inga:</t>
        </r>
        <r>
          <rPr>
            <sz val="9"/>
            <color indexed="81"/>
            <rFont val="Tahoma"/>
            <family val="2"/>
          </rPr>
          <t xml:space="preserve">
bija 17</t>
        </r>
      </text>
    </comment>
    <comment ref="P114" authorId="1" shapeId="0" xr:uid="{00000000-0006-0000-0000-0000E7000000}">
      <text>
        <r>
          <rPr>
            <b/>
            <sz val="9"/>
            <color indexed="81"/>
            <rFont val="Tahoma"/>
            <family val="2"/>
          </rPr>
          <t>Inga:</t>
        </r>
        <r>
          <rPr>
            <sz val="9"/>
            <color indexed="81"/>
            <rFont val="Tahoma"/>
            <family val="2"/>
          </rPr>
          <t xml:space="preserve">
bija 4</t>
        </r>
      </text>
    </comment>
    <comment ref="Q114" authorId="1" shapeId="0" xr:uid="{00000000-0006-0000-0000-0000E8000000}">
      <text>
        <r>
          <rPr>
            <b/>
            <sz val="9"/>
            <color indexed="81"/>
            <rFont val="Tahoma"/>
            <family val="2"/>
          </rPr>
          <t>Inga:</t>
        </r>
        <r>
          <rPr>
            <sz val="9"/>
            <color indexed="81"/>
            <rFont val="Tahoma"/>
            <family val="2"/>
          </rPr>
          <t xml:space="preserve">
bija 4</t>
        </r>
      </text>
    </comment>
    <comment ref="T114" authorId="0" shapeId="0" xr:uid="{00000000-0006-0000-0000-0000E900000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5" authorId="1" shapeId="0" xr:uid="{00000000-0006-0000-0000-0000EA000000}">
      <text>
        <r>
          <rPr>
            <b/>
            <sz val="9"/>
            <color indexed="81"/>
            <rFont val="Tahoma"/>
            <family val="2"/>
          </rPr>
          <t>Inga:
bija 2</t>
        </r>
      </text>
    </comment>
    <comment ref="Q115" authorId="1" shapeId="0" xr:uid="{00000000-0006-0000-0000-0000EB000000}">
      <text>
        <r>
          <rPr>
            <b/>
            <sz val="9"/>
            <color indexed="81"/>
            <rFont val="Tahoma"/>
            <family val="2"/>
          </rPr>
          <t>Inga:</t>
        </r>
        <r>
          <rPr>
            <sz val="9"/>
            <color indexed="81"/>
            <rFont val="Tahoma"/>
            <family val="2"/>
          </rPr>
          <t xml:space="preserve">
bija 2</t>
        </r>
      </text>
    </comment>
    <comment ref="S115" authorId="0" shapeId="0" xr:uid="{00000000-0006-0000-0000-0000EC000000}">
      <text>
        <r>
          <rPr>
            <b/>
            <sz val="9"/>
            <color indexed="81"/>
            <rFont val="Tahoma"/>
            <family val="2"/>
            <charset val="186"/>
          </rPr>
          <t>User:</t>
        </r>
        <r>
          <rPr>
            <sz val="9"/>
            <color indexed="81"/>
            <rFont val="Tahoma"/>
            <family val="2"/>
            <charset val="186"/>
          </rPr>
          <t xml:space="preserve">
bija 
Ziedu iela 5</t>
        </r>
      </text>
    </comment>
    <comment ref="P116" authorId="1" shapeId="0" xr:uid="{00000000-0006-0000-0000-0000F3000000}">
      <text>
        <r>
          <rPr>
            <b/>
            <sz val="9"/>
            <color indexed="81"/>
            <rFont val="Tahoma"/>
            <family val="2"/>
          </rPr>
          <t>Inga:</t>
        </r>
        <r>
          <rPr>
            <sz val="9"/>
            <color indexed="81"/>
            <rFont val="Tahoma"/>
            <family val="2"/>
          </rPr>
          <t xml:space="preserve">
bija 4</t>
        </r>
      </text>
    </comment>
    <comment ref="Q116" authorId="1" shapeId="0" xr:uid="{00000000-0006-0000-0000-0000F4000000}">
      <text>
        <r>
          <rPr>
            <b/>
            <sz val="9"/>
            <color indexed="81"/>
            <rFont val="Tahoma"/>
            <family val="2"/>
          </rPr>
          <t>Inga:</t>
        </r>
        <r>
          <rPr>
            <sz val="9"/>
            <color indexed="81"/>
            <rFont val="Tahoma"/>
            <family val="2"/>
          </rPr>
          <t xml:space="preserve">
bija 4</t>
        </r>
      </text>
    </comment>
    <comment ref="S116" authorId="0" shapeId="0" xr:uid="{00000000-0006-0000-0000-0000F5000000}">
      <text>
        <r>
          <rPr>
            <b/>
            <sz val="9"/>
            <color indexed="81"/>
            <rFont val="Tahoma"/>
            <family val="2"/>
            <charset val="186"/>
          </rPr>
          <t>User:</t>
        </r>
        <r>
          <rPr>
            <sz val="9"/>
            <color indexed="81"/>
            <rFont val="Tahoma"/>
            <family val="2"/>
            <charset val="186"/>
          </rPr>
          <t xml:space="preserve">
bija
Ziedu iela 5</t>
        </r>
      </text>
    </comment>
    <comment ref="P117" authorId="1" shapeId="0" xr:uid="{00000000-0006-0000-0000-0000F6000000}">
      <text>
        <r>
          <rPr>
            <b/>
            <sz val="9"/>
            <color indexed="81"/>
            <rFont val="Tahoma"/>
            <family val="2"/>
          </rPr>
          <t>Inga:</t>
        </r>
        <r>
          <rPr>
            <sz val="9"/>
            <color indexed="81"/>
            <rFont val="Tahoma"/>
            <family val="2"/>
          </rPr>
          <t xml:space="preserve">
bija 7</t>
        </r>
      </text>
    </comment>
    <comment ref="Q117" authorId="1" shapeId="0" xr:uid="{00000000-0006-0000-0000-0000F7000000}">
      <text>
        <r>
          <rPr>
            <b/>
            <sz val="9"/>
            <color indexed="81"/>
            <rFont val="Tahoma"/>
            <family val="2"/>
          </rPr>
          <t>Inga:</t>
        </r>
        <r>
          <rPr>
            <sz val="9"/>
            <color indexed="81"/>
            <rFont val="Tahoma"/>
            <family val="2"/>
          </rPr>
          <t xml:space="preserve">
bija 7</t>
        </r>
      </text>
    </comment>
    <comment ref="E118" authorId="0" shapeId="0" xr:uid="{00000000-0006-0000-0000-0000F800000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8" authorId="0" shapeId="0" xr:uid="{00000000-0006-0000-0000-0000F9000000}">
      <text>
        <r>
          <rPr>
            <b/>
            <sz val="9"/>
            <color indexed="81"/>
            <rFont val="Tahoma"/>
            <family val="2"/>
            <charset val="186"/>
          </rPr>
          <t>User:</t>
        </r>
        <r>
          <rPr>
            <sz val="9"/>
            <color indexed="81"/>
            <rFont val="Tahoma"/>
            <family val="2"/>
            <charset val="186"/>
          </rPr>
          <t xml:space="preserve">
pēc pašvald piederības izvērt fil Iļģi -2 </t>
        </r>
      </text>
    </comment>
    <comment ref="H119" authorId="0" shapeId="0" xr:uid="{00000000-0006-0000-0000-0000FA000000}">
      <text>
        <r>
          <rPr>
            <b/>
            <sz val="9"/>
            <color indexed="81"/>
            <rFont val="Tahoma"/>
            <family val="2"/>
            <charset val="186"/>
          </rPr>
          <t>User:</t>
        </r>
        <r>
          <rPr>
            <sz val="9"/>
            <color indexed="81"/>
            <rFont val="Tahoma"/>
            <family val="2"/>
            <charset val="186"/>
          </rPr>
          <t xml:space="preserve">
7 b soc reh pakalp</t>
        </r>
      </text>
    </comment>
    <comment ref="E121" authorId="0" shapeId="0" xr:uid="{00000000-0006-0000-0000-0000FB000000}">
      <text>
        <r>
          <rPr>
            <b/>
            <sz val="9"/>
            <color indexed="81"/>
            <rFont val="Tahoma"/>
            <family val="2"/>
            <charset val="186"/>
          </rPr>
          <t>User:</t>
        </r>
        <r>
          <rPr>
            <sz val="9"/>
            <color indexed="81"/>
            <rFont val="Tahoma"/>
            <family val="2"/>
            <charset val="186"/>
          </rPr>
          <t xml:space="preserve">
Pašvaldības teriotorijā nav BSAC </t>
        </r>
      </text>
    </comment>
    <comment ref="I121" authorId="3" shapeId="0" xr:uid="{00000000-0006-0000-0000-0000FC000000}">
      <text>
        <r>
          <rPr>
            <b/>
            <sz val="9"/>
            <color indexed="81"/>
            <rFont val="Tahoma"/>
            <family val="2"/>
            <charset val="186"/>
          </rPr>
          <t>Administrator:</t>
        </r>
        <r>
          <rPr>
            <sz val="9"/>
            <color indexed="81"/>
            <rFont val="Tahoma"/>
            <family val="2"/>
            <charset val="186"/>
          </rPr>
          <t xml:space="preserve">
Pēc SD datiem 4 audžuģimenes</t>
        </r>
      </text>
    </comment>
    <comment ref="G122" authorId="0" shapeId="0" xr:uid="{00000000-0006-0000-0000-0000FD000000}">
      <text>
        <r>
          <rPr>
            <b/>
            <sz val="9"/>
            <color indexed="81"/>
            <rFont val="Tahoma"/>
            <family val="2"/>
            <charset val="186"/>
          </rPr>
          <t>User:</t>
        </r>
        <r>
          <rPr>
            <sz val="9"/>
            <color indexed="81"/>
            <rFont val="Tahoma"/>
            <family val="2"/>
            <charset val="186"/>
          </rPr>
          <t xml:space="preserve">
bija 10</t>
        </r>
      </text>
    </comment>
    <comment ref="H122" authorId="0" shapeId="0" xr:uid="{00000000-0006-0000-0000-0000FE00000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2" authorId="0" shapeId="0" xr:uid="{00000000-0006-0000-0000-0000FF000000}">
      <text>
        <r>
          <rPr>
            <b/>
            <sz val="9"/>
            <color indexed="81"/>
            <rFont val="Tahoma"/>
            <family val="2"/>
            <charset val="186"/>
          </rPr>
          <t>User:</t>
        </r>
        <r>
          <rPr>
            <sz val="9"/>
            <color indexed="81"/>
            <rFont val="Tahoma"/>
            <family val="2"/>
            <charset val="186"/>
          </rPr>
          <t xml:space="preserve">
bija apvienots un 66</t>
        </r>
      </text>
    </comment>
    <comment ref="O123" authorId="1" shapeId="0" xr:uid="{00000000-0006-0000-0000-000000010000}">
      <text>
        <r>
          <rPr>
            <b/>
            <sz val="9"/>
            <color indexed="81"/>
            <rFont val="Tahoma"/>
            <family val="2"/>
          </rPr>
          <t>Inga:</t>
        </r>
        <r>
          <rPr>
            <sz val="9"/>
            <color indexed="81"/>
            <rFont val="Tahoma"/>
            <family val="2"/>
          </rPr>
          <t xml:space="preserve">
bija gr dziv. 8 (4+4), no kā atsakās</t>
        </r>
      </text>
    </comment>
    <comment ref="P123" authorId="1" shapeId="0" xr:uid="{00000000-0006-0000-0000-000001010000}">
      <text>
        <r>
          <rPr>
            <b/>
            <sz val="9"/>
            <color indexed="81"/>
            <rFont val="Tahoma"/>
            <family val="2"/>
          </rPr>
          <t>Inga:</t>
        </r>
        <r>
          <rPr>
            <sz val="9"/>
            <color indexed="81"/>
            <rFont val="Tahoma"/>
            <family val="2"/>
          </rPr>
          <t xml:space="preserve">
bija 8, no kā atsakās</t>
        </r>
      </text>
    </comment>
    <comment ref="Q123" authorId="1" shapeId="0" xr:uid="{00000000-0006-0000-0000-000002010000}">
      <text>
        <r>
          <rPr>
            <b/>
            <sz val="9"/>
            <color indexed="81"/>
            <rFont val="Tahoma"/>
            <family val="2"/>
          </rPr>
          <t>Inga:</t>
        </r>
        <r>
          <rPr>
            <sz val="9"/>
            <color indexed="81"/>
            <rFont val="Tahoma"/>
            <family val="2"/>
          </rPr>
          <t xml:space="preserve">
bija 8, no kā atsakās</t>
        </r>
      </text>
    </comment>
    <comment ref="J124" authorId="0" shapeId="0" xr:uid="{00000000-0006-0000-0000-000009010000}">
      <text>
        <r>
          <rPr>
            <b/>
            <sz val="9"/>
            <color indexed="81"/>
            <rFont val="Tahoma"/>
            <family val="2"/>
            <charset val="186"/>
          </rPr>
          <t>User:</t>
        </r>
        <r>
          <rPr>
            <sz val="9"/>
            <color indexed="81"/>
            <rFont val="Tahoma"/>
            <family val="2"/>
            <charset val="186"/>
          </rPr>
          <t xml:space="preserve">
pašv pērk 4 vietas</t>
        </r>
      </text>
    </comment>
    <comment ref="O125" authorId="0" shapeId="0" xr:uid="{00000000-0006-0000-0000-00000A01000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5" authorId="0" shapeId="0" xr:uid="{00000000-0006-0000-0000-00000B010000}">
      <text>
        <r>
          <rPr>
            <b/>
            <sz val="9"/>
            <color indexed="81"/>
            <rFont val="Tahoma"/>
            <family val="2"/>
            <charset val="186"/>
          </rPr>
          <t>User:</t>
        </r>
        <r>
          <rPr>
            <sz val="9"/>
            <color indexed="81"/>
            <rFont val="Tahoma"/>
            <family val="2"/>
            <charset val="186"/>
          </rPr>
          <t xml:space="preserve">
bija kopskaits 25, jābūt 7
bija 7, no kā atsakās</t>
        </r>
      </text>
    </comment>
    <comment ref="Q125" authorId="0" shapeId="0" xr:uid="{00000000-0006-0000-0000-00000C010000}">
      <text>
        <r>
          <rPr>
            <b/>
            <sz val="9"/>
            <color indexed="81"/>
            <rFont val="Tahoma"/>
            <family val="2"/>
            <charset val="186"/>
          </rPr>
          <t>User:</t>
        </r>
        <r>
          <rPr>
            <sz val="9"/>
            <color indexed="81"/>
            <rFont val="Tahoma"/>
            <family val="2"/>
            <charset val="186"/>
          </rPr>
          <t xml:space="preserve">
bija kopsakits 25, bet vajag 7
bija 7, no kā atsakās</t>
        </r>
      </text>
    </comment>
    <comment ref="O126" authorId="1" shapeId="0" xr:uid="{00000000-0006-0000-0000-00000D010000}">
      <text>
        <r>
          <rPr>
            <b/>
            <sz val="9"/>
            <color indexed="81"/>
            <rFont val="Tahoma"/>
            <family val="2"/>
          </rPr>
          <t>Inga:</t>
        </r>
        <r>
          <rPr>
            <sz val="9"/>
            <color indexed="81"/>
            <rFont val="Tahoma"/>
            <family val="2"/>
          </rPr>
          <t xml:space="preserve">
bija 15, no kā atsakās</t>
        </r>
      </text>
    </comment>
    <comment ref="P126" authorId="1" shapeId="0" xr:uid="{00000000-0006-0000-0000-00000E010000}">
      <text>
        <r>
          <rPr>
            <b/>
            <sz val="9"/>
            <color indexed="81"/>
            <rFont val="Tahoma"/>
            <family val="2"/>
          </rPr>
          <t>Inga:</t>
        </r>
        <r>
          <rPr>
            <sz val="9"/>
            <color indexed="81"/>
            <rFont val="Tahoma"/>
            <family val="2"/>
          </rPr>
          <t xml:space="preserve">
bija 10, no kā atsakās</t>
        </r>
      </text>
    </comment>
    <comment ref="Q126" authorId="1" shapeId="0" xr:uid="{00000000-0006-0000-0000-00000F010000}">
      <text>
        <r>
          <rPr>
            <b/>
            <sz val="9"/>
            <color indexed="81"/>
            <rFont val="Tahoma"/>
            <family val="2"/>
          </rPr>
          <t>Inga:</t>
        </r>
        <r>
          <rPr>
            <sz val="9"/>
            <color indexed="81"/>
            <rFont val="Tahoma"/>
            <family val="2"/>
          </rPr>
          <t xml:space="preserve">
bija 10, no kā atsakās</t>
        </r>
      </text>
    </comment>
    <comment ref="E128" authorId="0" shapeId="0" xr:uid="{00000000-0006-0000-0000-00001601000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8" authorId="0" shapeId="0" xr:uid="{00000000-0006-0000-0000-00001701000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29" authorId="0" shapeId="0" xr:uid="{00000000-0006-0000-0000-000018010000}">
      <text>
        <r>
          <rPr>
            <b/>
            <sz val="9"/>
            <color indexed="81"/>
            <rFont val="Tahoma"/>
            <family val="2"/>
            <charset val="186"/>
          </rPr>
          <t>User:</t>
        </r>
        <r>
          <rPr>
            <sz val="9"/>
            <color indexed="81"/>
            <rFont val="Tahoma"/>
            <family val="2"/>
            <charset val="186"/>
          </rPr>
          <t xml:space="preserve">
10 b - apr pakalp
34 b - soc.reh. pakalp
10 b - atelp br pakalp</t>
        </r>
      </text>
    </comment>
    <comment ref="N129" authorId="0" shapeId="0" xr:uid="{00000000-0006-0000-0000-000019010000}">
      <text>
        <r>
          <rPr>
            <b/>
            <sz val="9"/>
            <color indexed="81"/>
            <rFont val="Tahoma"/>
            <family val="2"/>
            <charset val="186"/>
          </rPr>
          <t>User:</t>
        </r>
        <r>
          <rPr>
            <sz val="9"/>
            <color indexed="81"/>
            <rFont val="Tahoma"/>
            <family val="2"/>
            <charset val="186"/>
          </rPr>
          <t xml:space="preserve">
46 - ar snieuma rezervi</t>
        </r>
      </text>
    </comment>
    <comment ref="E132" authorId="3" shapeId="0" xr:uid="{00000000-0006-0000-0000-00001A010000}">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2" authorId="3" shapeId="0" xr:uid="{00000000-0006-0000-0000-00001B010000}">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2" authorId="0" shapeId="0" xr:uid="{00000000-0006-0000-0000-00001C010000}">
      <text>
        <r>
          <rPr>
            <b/>
            <sz val="9"/>
            <color indexed="81"/>
            <rFont val="Tahoma"/>
            <family val="2"/>
            <charset val="186"/>
          </rPr>
          <t>User:</t>
        </r>
        <r>
          <rPr>
            <sz val="9"/>
            <color indexed="81"/>
            <rFont val="Tahoma"/>
            <family val="2"/>
            <charset val="186"/>
          </rPr>
          <t xml:space="preserve">
te bija 6, bet jābūt ciparam 0, jo JM nav SBSP</t>
        </r>
      </text>
    </comment>
    <comment ref="P132" authorId="1" shapeId="0" xr:uid="{00000000-0006-0000-0000-00001D010000}">
      <text>
        <r>
          <rPr>
            <b/>
            <sz val="9"/>
            <color indexed="81"/>
            <rFont val="Tahoma"/>
            <family val="2"/>
          </rPr>
          <t>Inga:</t>
        </r>
        <r>
          <rPr>
            <sz val="9"/>
            <color indexed="81"/>
            <rFont val="Tahoma"/>
            <family val="2"/>
          </rPr>
          <t xml:space="preserve">
bija 3, no kā atsakās</t>
        </r>
      </text>
    </comment>
    <comment ref="Q132" authorId="1" shapeId="0" xr:uid="{00000000-0006-0000-0000-00001E010000}">
      <text>
        <r>
          <rPr>
            <b/>
            <sz val="9"/>
            <color indexed="81"/>
            <rFont val="Tahoma"/>
            <family val="2"/>
          </rPr>
          <t>Inga:</t>
        </r>
        <r>
          <rPr>
            <sz val="9"/>
            <color indexed="81"/>
            <rFont val="Tahoma"/>
            <family val="2"/>
          </rPr>
          <t xml:space="preserve">
bija 3, no kā atsakās</t>
        </r>
      </text>
    </comment>
    <comment ref="Y132" authorId="1" shapeId="0" xr:uid="{00000000-0006-0000-0000-00001F010000}">
      <text>
        <r>
          <rPr>
            <b/>
            <sz val="9"/>
            <color indexed="81"/>
            <rFont val="Tahoma"/>
            <family val="2"/>
          </rPr>
          <t>Inga:</t>
        </r>
        <r>
          <rPr>
            <sz val="9"/>
            <color indexed="81"/>
            <rFont val="Tahoma"/>
            <family val="2"/>
          </rPr>
          <t xml:space="preserve">
bija 30182,91Eur</t>
        </r>
      </text>
    </comment>
    <comment ref="Z132" authorId="1" shapeId="0" xr:uid="{00000000-0006-0000-0000-000020010000}">
      <text>
        <r>
          <rPr>
            <b/>
            <sz val="9"/>
            <color indexed="81"/>
            <rFont val="Tahoma"/>
            <family val="2"/>
          </rPr>
          <t>Inga:</t>
        </r>
        <r>
          <rPr>
            <sz val="9"/>
            <color indexed="81"/>
            <rFont val="Tahoma"/>
            <family val="2"/>
          </rPr>
          <t xml:space="preserve">
bija 25665,47Eur</t>
        </r>
      </text>
    </comment>
    <comment ref="AA132" authorId="1" shapeId="0" xr:uid="{00000000-0006-0000-0000-000021010000}">
      <text>
        <r>
          <rPr>
            <b/>
            <sz val="9"/>
            <color indexed="81"/>
            <rFont val="Tahoma"/>
            <family val="2"/>
          </rPr>
          <t>Inga:</t>
        </r>
        <r>
          <rPr>
            <sz val="9"/>
            <color indexed="81"/>
            <rFont val="Tahoma"/>
            <family val="2"/>
          </rPr>
          <t xml:space="preserve">
bija 4527,44Eur</t>
        </r>
      </text>
    </comment>
    <comment ref="I133" authorId="3" shapeId="0" xr:uid="{00000000-0006-0000-0000-000026010000}">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3" authorId="0" shapeId="0" xr:uid="{00000000-0006-0000-0000-000027010000}">
      <text>
        <r>
          <rPr>
            <b/>
            <sz val="9"/>
            <color indexed="81"/>
            <rFont val="Tahoma"/>
            <family val="2"/>
            <charset val="186"/>
          </rPr>
          <t>User:</t>
        </r>
        <r>
          <rPr>
            <sz val="9"/>
            <color indexed="81"/>
            <rFont val="Tahoma"/>
            <family val="2"/>
            <charset val="186"/>
          </rPr>
          <t xml:space="preserve">
visos BSAC esošie Talsu novada bērni</t>
        </r>
      </text>
    </comment>
    <comment ref="H134" authorId="0" shapeId="0" xr:uid="{00000000-0006-0000-0000-000028010000}">
      <text>
        <r>
          <rPr>
            <b/>
            <sz val="9"/>
            <color indexed="81"/>
            <rFont val="Tahoma"/>
            <family val="2"/>
            <charset val="186"/>
          </rPr>
          <t>User:</t>
        </r>
        <r>
          <rPr>
            <sz val="9"/>
            <color indexed="81"/>
            <rFont val="Tahoma"/>
            <family val="2"/>
            <charset val="186"/>
          </rPr>
          <t xml:space="preserve">
pirks
kons- 1 p, 
DAC bez apr - 2 pers</t>
        </r>
      </text>
    </comment>
    <comment ref="E135" authorId="0" shapeId="0" xr:uid="{00000000-0006-0000-0000-00002901000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6" authorId="0" shapeId="0" xr:uid="{00000000-0006-0000-0000-00002A010000}">
      <text>
        <r>
          <rPr>
            <b/>
            <sz val="9"/>
            <color indexed="81"/>
            <rFont val="Tahoma"/>
            <family val="2"/>
            <charset val="186"/>
          </rPr>
          <t>User:</t>
        </r>
        <r>
          <rPr>
            <sz val="9"/>
            <color indexed="81"/>
            <rFont val="Tahoma"/>
            <family val="2"/>
            <charset val="186"/>
          </rPr>
          <t xml:space="preserve">
2 b - soc.reh. pakalp</t>
        </r>
      </text>
    </comment>
    <comment ref="E137" authorId="0" shapeId="0" xr:uid="{00000000-0006-0000-0000-00002B010000}">
      <text>
        <r>
          <rPr>
            <b/>
            <sz val="9"/>
            <color indexed="81"/>
            <rFont val="Tahoma"/>
            <family val="2"/>
            <charset val="186"/>
          </rPr>
          <t>User:</t>
        </r>
        <r>
          <rPr>
            <sz val="9"/>
            <color indexed="81"/>
            <rFont val="Tahoma"/>
            <family val="2"/>
            <charset val="186"/>
          </rPr>
          <t xml:space="preserve">
Pašvaldības teriotorijā nav BSAC </t>
        </r>
      </text>
    </comment>
    <comment ref="G138" authorId="0" shapeId="0" xr:uid="{00000000-0006-0000-0000-00002C010000}">
      <text>
        <r>
          <rPr>
            <b/>
            <sz val="9"/>
            <color indexed="81"/>
            <rFont val="Tahoma"/>
            <family val="2"/>
            <charset val="186"/>
          </rPr>
          <t>User:</t>
        </r>
        <r>
          <rPr>
            <sz val="9"/>
            <color indexed="81"/>
            <rFont val="Tahoma"/>
            <family val="2"/>
            <charset val="186"/>
          </rPr>
          <t xml:space="preserve">
papildus iesniegumi - PP e-p 15.08.2017 
12 pers ar  GRT</t>
        </r>
      </text>
    </comment>
    <comment ref="H138" authorId="0" shapeId="0" xr:uid="{00000000-0006-0000-0000-00002D01000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8" authorId="0" shapeId="0" xr:uid="{00000000-0006-0000-0000-00002E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8" authorId="0" shapeId="0" xr:uid="{00000000-0006-0000-0000-00002F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8" authorId="0" shapeId="0" xr:uid="{00000000-0006-0000-0000-000030010000}">
      <text>
        <r>
          <rPr>
            <b/>
            <sz val="9"/>
            <color indexed="81"/>
            <rFont val="Tahoma"/>
            <family val="2"/>
            <charset val="186"/>
          </rPr>
          <t>User:</t>
        </r>
        <r>
          <rPr>
            <sz val="9"/>
            <color indexed="81"/>
            <rFont val="Tahoma"/>
            <family val="2"/>
            <charset val="186"/>
          </rPr>
          <t xml:space="preserve">
Ventspils novadam</t>
        </r>
      </text>
    </comment>
    <comment ref="I140" authorId="3" shapeId="0" xr:uid="{00000000-0006-0000-0000-000031010000}">
      <text>
        <r>
          <rPr>
            <b/>
            <sz val="9"/>
            <color indexed="81"/>
            <rFont val="Tahoma"/>
            <family val="2"/>
            <charset val="186"/>
          </rPr>
          <t>Administrator:</t>
        </r>
        <r>
          <rPr>
            <sz val="9"/>
            <color indexed="81"/>
            <rFont val="Tahoma"/>
            <family val="2"/>
            <charset val="186"/>
          </rPr>
          <t xml:space="preserve">
Reģistrā drošības poga nav izdalīta</t>
        </r>
      </text>
    </comment>
    <comment ref="J141" authorId="0" shapeId="0" xr:uid="{00000000-0006-0000-0000-000032010000}">
      <text>
        <r>
          <rPr>
            <b/>
            <sz val="9"/>
            <color indexed="81"/>
            <rFont val="Tahoma"/>
            <family val="2"/>
            <charset val="186"/>
          </rPr>
          <t>User:</t>
        </r>
        <r>
          <rPr>
            <sz val="9"/>
            <color indexed="81"/>
            <rFont val="Tahoma"/>
            <family val="2"/>
            <charset val="186"/>
          </rPr>
          <t xml:space="preserve">
aptuveni 5 pilngad un 15 bērni</t>
        </r>
      </text>
    </comment>
    <comment ref="K141" authorId="0" shapeId="0" xr:uid="{00000000-0006-0000-0000-000033010000}">
      <text>
        <r>
          <rPr>
            <b/>
            <sz val="9"/>
            <color indexed="81"/>
            <rFont val="Tahoma"/>
            <family val="2"/>
            <charset val="186"/>
          </rPr>
          <t>User:</t>
        </r>
        <r>
          <rPr>
            <sz val="9"/>
            <color indexed="81"/>
            <rFont val="Tahoma"/>
            <family val="2"/>
            <charset val="186"/>
          </rPr>
          <t xml:space="preserve">
25 pilngad un 75 b vidēji gadā</t>
        </r>
      </text>
    </comment>
    <comment ref="E148" authorId="0" shapeId="0" xr:uid="{00000000-0006-0000-0000-00003401000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8" authorId="0" shapeId="0" xr:uid="{00000000-0006-0000-0000-00003501000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49" authorId="0" shapeId="0" xr:uid="{00000000-0006-0000-0000-000036010000}">
      <text>
        <r>
          <rPr>
            <b/>
            <sz val="9"/>
            <color indexed="81"/>
            <rFont val="Tahoma"/>
            <family val="2"/>
            <charset val="186"/>
          </rPr>
          <t>User:</t>
        </r>
        <r>
          <rPr>
            <sz val="9"/>
            <color indexed="81"/>
            <rFont val="Tahoma"/>
            <family val="2"/>
            <charset val="186"/>
          </rPr>
          <t xml:space="preserve">
papildus iesniegumi - PP e-p 15.08.2017 
18 b ar FT</t>
        </r>
      </text>
    </comment>
    <comment ref="H149" authorId="0" shapeId="0" xr:uid="{00000000-0006-0000-0000-00003701000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49" authorId="0" shapeId="0" xr:uid="{00000000-0006-0000-0000-000038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49" authorId="0" shapeId="0" xr:uid="{00000000-0006-0000-0000-000039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49" authorId="0" shapeId="0" xr:uid="{00000000-0006-0000-0000-00003A010000}">
      <text>
        <r>
          <rPr>
            <b/>
            <sz val="9"/>
            <color indexed="81"/>
            <rFont val="Tahoma"/>
            <family val="2"/>
            <charset val="186"/>
          </rPr>
          <t>User:</t>
        </r>
        <r>
          <rPr>
            <sz val="9"/>
            <color indexed="81"/>
            <rFont val="Tahoma"/>
            <family val="2"/>
            <charset val="186"/>
          </rPr>
          <t xml:space="preserve">
Ventspils novadam</t>
        </r>
      </text>
    </comment>
    <comment ref="J152" authorId="0" shapeId="0" xr:uid="{00000000-0006-0000-0000-00003B010000}">
      <text>
        <r>
          <rPr>
            <b/>
            <sz val="9"/>
            <color indexed="81"/>
            <rFont val="Tahoma"/>
            <family val="2"/>
            <charset val="186"/>
          </rPr>
          <t>User:</t>
        </r>
        <r>
          <rPr>
            <sz val="9"/>
            <color indexed="81"/>
            <rFont val="Tahoma"/>
            <family val="2"/>
            <charset val="186"/>
          </rPr>
          <t xml:space="preserve">
aptuveni 5 pilngad un 15 bērni</t>
        </r>
      </text>
    </comment>
    <comment ref="K152" authorId="0" shapeId="0" xr:uid="{00000000-0006-0000-0000-00003C010000}">
      <text>
        <r>
          <rPr>
            <b/>
            <sz val="9"/>
            <color indexed="81"/>
            <rFont val="Tahoma"/>
            <family val="2"/>
            <charset val="186"/>
          </rPr>
          <t>User:</t>
        </r>
        <r>
          <rPr>
            <sz val="9"/>
            <color indexed="81"/>
            <rFont val="Tahoma"/>
            <family val="2"/>
            <charset val="186"/>
          </rPr>
          <t xml:space="preserve">
25 pilngad un 75 b vidēji gadā</t>
        </r>
      </text>
    </comment>
    <comment ref="E154" authorId="0" shapeId="0" xr:uid="{00000000-0006-0000-0000-00003D01000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4" authorId="3" shapeId="0" xr:uid="{00000000-0006-0000-0000-00003E010000}">
      <text>
        <r>
          <rPr>
            <b/>
            <sz val="9"/>
            <color indexed="81"/>
            <rFont val="Tahoma"/>
            <family val="2"/>
            <charset val="186"/>
          </rPr>
          <t>Administrator:</t>
        </r>
        <r>
          <rPr>
            <sz val="9"/>
            <color indexed="81"/>
            <rFont val="Tahoma"/>
            <family val="2"/>
            <charset val="186"/>
          </rPr>
          <t xml:space="preserve">
Selga - 24;
pēc pašv pieder izvert 
fil.Liepāja - 6</t>
        </r>
      </text>
    </comment>
    <comment ref="I154" authorId="0" shapeId="0" xr:uid="{00000000-0006-0000-0000-00003F01000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4" authorId="0" shapeId="0" xr:uid="{00000000-0006-0000-0000-000040010000}">
      <text>
        <r>
          <rPr>
            <b/>
            <sz val="9"/>
            <color indexed="81"/>
            <rFont val="Tahoma"/>
            <family val="2"/>
            <charset val="186"/>
          </rPr>
          <t>User:</t>
        </r>
        <r>
          <rPr>
            <sz val="9"/>
            <color indexed="81"/>
            <rFont val="Tahoma"/>
            <family val="2"/>
            <charset val="186"/>
          </rPr>
          <t xml:space="preserve">
63 aizbildņi
11 audžuģiemens</t>
        </r>
      </text>
    </comment>
    <comment ref="K154" authorId="0" shapeId="0" xr:uid="{00000000-0006-0000-0000-000041010000}">
      <text>
        <r>
          <rPr>
            <b/>
            <sz val="9"/>
            <color indexed="81"/>
            <rFont val="Tahoma"/>
            <family val="2"/>
            <charset val="186"/>
          </rPr>
          <t>User:</t>
        </r>
        <r>
          <rPr>
            <sz val="9"/>
            <color indexed="81"/>
            <rFont val="Tahoma"/>
            <family val="2"/>
            <charset val="186"/>
          </rPr>
          <t xml:space="preserve">
74 aibildnībā un 22 audžuģimenēs</t>
        </r>
      </text>
    </comment>
    <comment ref="S154" authorId="2" shapeId="0" xr:uid="{4EEAA712-C450-4DFD-ADF0-936B3503DC77}">
      <text>
        <r>
          <rPr>
            <b/>
            <sz val="9"/>
            <color indexed="81"/>
            <rFont val="Tahoma"/>
            <family val="2"/>
            <charset val="186"/>
          </rPr>
          <t>Sandra:</t>
        </r>
        <r>
          <rPr>
            <sz val="9"/>
            <color indexed="81"/>
            <rFont val="Tahoma"/>
            <family val="2"/>
            <charset val="186"/>
          </rPr>
          <t xml:space="preserve">
Adrese no Vitolu ielas 21, Ventspils, pieņemts ar 21.01.2021. lēmumu Nr. 18</t>
        </r>
      </text>
    </comment>
    <comment ref="V154" authorId="0" shapeId="0" xr:uid="{00000000-0006-0000-0000-00004201000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7" authorId="0" shapeId="0" xr:uid="{00000000-0006-0000-0000-00004301000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7" authorId="0" shapeId="0" xr:uid="{00000000-0006-0000-0000-000044010000}">
      <text>
        <r>
          <rPr>
            <b/>
            <sz val="9"/>
            <color indexed="81"/>
            <rFont val="Tahoma"/>
            <family val="2"/>
            <charset val="186"/>
          </rPr>
          <t>User:</t>
        </r>
        <r>
          <rPr>
            <sz val="9"/>
            <color indexed="81"/>
            <rFont val="Tahoma"/>
            <family val="2"/>
            <charset val="186"/>
          </rPr>
          <t xml:space="preserve">
nodrošinās 
gr dz - 8 p
pirks
spec kons - 5 p</t>
        </r>
      </text>
    </comment>
    <comment ref="X157" authorId="0" shapeId="0" xr:uid="{00000000-0006-0000-0000-000045010000}">
      <text>
        <r>
          <rPr>
            <b/>
            <sz val="9"/>
            <color indexed="81"/>
            <rFont val="Tahoma"/>
            <family val="2"/>
            <charset val="186"/>
          </rPr>
          <t>User:</t>
        </r>
        <r>
          <rPr>
            <sz val="9"/>
            <color indexed="81"/>
            <rFont val="Tahoma"/>
            <family val="2"/>
            <charset val="186"/>
          </rPr>
          <t xml:space="preserve">
piemēram, Ventspils pilsēta</t>
        </r>
      </text>
    </comment>
    <comment ref="I158" authorId="3" shapeId="0" xr:uid="{00000000-0006-0000-0000-000046010000}">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59" authorId="0" shapeId="0" xr:uid="{00000000-0006-0000-0000-00004701000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0" authorId="0" shapeId="0" xr:uid="{00000000-0006-0000-0000-000048010000}">
      <text>
        <r>
          <rPr>
            <b/>
            <sz val="9"/>
            <color indexed="81"/>
            <rFont val="Tahoma"/>
            <family val="2"/>
            <charset val="186"/>
          </rPr>
          <t>User:</t>
        </r>
        <r>
          <rPr>
            <sz val="9"/>
            <color indexed="81"/>
            <rFont val="Tahoma"/>
            <family val="2"/>
            <charset val="186"/>
          </rPr>
          <t xml:space="preserve">
5 b - soc reh  pakalp
2 b - atelp br pakalp</t>
        </r>
      </text>
    </comment>
    <comment ref="E161" authorId="0" shapeId="0" xr:uid="{00000000-0006-0000-0000-000049010000}">
      <text>
        <r>
          <rPr>
            <b/>
            <sz val="9"/>
            <color indexed="81"/>
            <rFont val="Tahoma"/>
            <family val="2"/>
            <charset val="186"/>
          </rPr>
          <t>User:</t>
        </r>
        <r>
          <rPr>
            <sz val="9"/>
            <color indexed="81"/>
            <rFont val="Tahoma"/>
            <family val="2"/>
            <charset val="186"/>
          </rPr>
          <t xml:space="preserve">
31.12.2016.</t>
        </r>
      </text>
    </comment>
    <comment ref="I161" authorId="3" shapeId="0" xr:uid="{00000000-0006-0000-0000-00004A010000}">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1" authorId="0" shapeId="0" xr:uid="{00000000-0006-0000-0000-00004B010000}">
      <text>
        <r>
          <rPr>
            <b/>
            <sz val="9"/>
            <color indexed="81"/>
            <rFont val="Tahoma"/>
            <family val="2"/>
            <charset val="186"/>
          </rPr>
          <t>User:</t>
        </r>
        <r>
          <rPr>
            <sz val="9"/>
            <color indexed="81"/>
            <rFont val="Tahoma"/>
            <family val="2"/>
            <charset val="186"/>
          </rPr>
          <t xml:space="preserve">
16 audžuģimenēs, 
8 aizbildnība
</t>
        </r>
      </text>
    </comment>
    <comment ref="L161" authorId="0" shapeId="0" xr:uid="{00000000-0006-0000-0000-00004C010000}">
      <text>
        <r>
          <rPr>
            <b/>
            <sz val="9"/>
            <color indexed="81"/>
            <rFont val="Tahoma"/>
            <family val="2"/>
            <charset val="186"/>
          </rPr>
          <t>User:</t>
        </r>
        <r>
          <rPr>
            <sz val="9"/>
            <color indexed="81"/>
            <rFont val="Tahoma"/>
            <family val="2"/>
            <charset val="186"/>
          </rPr>
          <t xml:space="preserve">
artoras Irlavas BSAC</t>
        </r>
      </text>
    </comment>
    <comment ref="D162" authorId="0" shapeId="0" xr:uid="{00000000-0006-0000-0000-00004D01000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2" authorId="0" shapeId="0" xr:uid="{00000000-0006-0000-0000-00004E01000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2" authorId="0" shapeId="0" xr:uid="{00000000-0006-0000-0000-00004F01000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2" authorId="0" shapeId="0" xr:uid="{00000000-0006-0000-0000-00005001000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2" authorId="0" shapeId="0" xr:uid="{00000000-0006-0000-0000-00005101000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2" authorId="0" shapeId="0" xr:uid="{00000000-0006-0000-0000-000052010000}">
      <text>
        <r>
          <rPr>
            <b/>
            <sz val="9"/>
            <color indexed="81"/>
            <rFont val="Tahoma"/>
            <family val="2"/>
            <charset val="186"/>
          </rPr>
          <t>User:</t>
        </r>
        <r>
          <rPr>
            <sz val="9"/>
            <color indexed="81"/>
            <rFont val="Tahoma"/>
            <family val="2"/>
            <charset val="186"/>
          </rPr>
          <t xml:space="preserve">
pers ar GRT - 336 
b ar FT - 185
BSAC b - 0 - nav SBSP</t>
        </r>
      </text>
    </comment>
    <comment ref="P162" authorId="0" shapeId="0" xr:uid="{00000000-0006-0000-0000-000053010000}">
      <text>
        <r>
          <rPr>
            <b/>
            <sz val="9"/>
            <color indexed="81"/>
            <rFont val="Tahoma"/>
            <family val="2"/>
            <charset val="186"/>
          </rPr>
          <t>User:</t>
        </r>
        <r>
          <rPr>
            <sz val="9"/>
            <color indexed="81"/>
            <rFont val="Tahoma"/>
            <family val="2"/>
            <charset val="186"/>
          </rPr>
          <t xml:space="preserve">
321 = t.sk. 
pers ar GRT - 260
b ar FT - 37
un 
BSAC b - 28 nav SBSP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Sandra</author>
  </authors>
  <commentList>
    <comment ref="D1" authorId="0" shapeId="0" xr:uid="{00000000-0006-0000-0100-00000100000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shapeId="0" xr:uid="{00000000-0006-0000-0100-000002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shapeId="0" xr:uid="{00000000-0006-0000-0100-000003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shapeId="0" xr:uid="{00000000-0006-0000-0100-000004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shapeId="0" xr:uid="{00000000-0006-0000-0100-000005000000}">
      <text>
        <r>
          <rPr>
            <b/>
            <sz val="9"/>
            <color indexed="81"/>
            <rFont val="Tahoma"/>
            <family val="2"/>
            <charset val="186"/>
          </rPr>
          <t>Administrator:</t>
        </r>
        <r>
          <rPr>
            <sz val="9"/>
            <color indexed="81"/>
            <rFont val="Tahoma"/>
            <family val="2"/>
            <charset val="186"/>
          </rPr>
          <t xml:space="preserve">
Tiek plānota papildu vērtēšana 13 bērniem FT
</t>
        </r>
      </text>
    </comment>
    <comment ref="C14" authorId="2" shapeId="0" xr:uid="{0CCCFC5D-2FB0-40B1-9AA8-3CF3834CDDD5}">
      <text>
        <r>
          <rPr>
            <b/>
            <sz val="9"/>
            <color indexed="81"/>
            <rFont val="Tahoma"/>
            <family val="2"/>
            <charset val="186"/>
          </rPr>
          <t xml:space="preserve">User:
</t>
        </r>
        <r>
          <rPr>
            <sz val="9"/>
            <color indexed="81"/>
            <rFont val="Tahoma"/>
            <family val="2"/>
            <charset val="186"/>
          </rPr>
          <t xml:space="preserve">Sākotnēj bija vēl divas adreses:
1.  Miera iela 50, Liepāja - KPR DI plāna grozījumi Nr.1;
2. Kuldīgas iela 20, Liepāja
</t>
        </r>
      </text>
    </comment>
    <comment ref="G14" authorId="0" shapeId="0" xr:uid="{00000000-0006-0000-0100-00000600000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shapeId="0" xr:uid="{00000000-0006-0000-0100-000007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shapeId="0" xr:uid="{00000000-0006-0000-0100-000008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shapeId="0" xr:uid="{00000000-0006-0000-0100-000009000000}">
      <text>
        <r>
          <rPr>
            <b/>
            <sz val="9"/>
            <color indexed="81"/>
            <rFont val="Tahoma"/>
            <family val="2"/>
            <charset val="186"/>
          </rPr>
          <t>User:</t>
        </r>
        <r>
          <rPr>
            <sz val="9"/>
            <color indexed="81"/>
            <rFont val="Tahoma"/>
            <family val="2"/>
            <charset val="186"/>
          </rPr>
          <t xml:space="preserve">
bija Ķieģeļu iela 3</t>
        </r>
      </text>
    </comment>
    <comment ref="E17" authorId="1" shapeId="0" xr:uid="{00000000-0006-0000-0100-00000A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shapeId="0" xr:uid="{00000000-0006-0000-0100-00000B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shapeId="0" xr:uid="{00000000-0006-0000-0100-00000C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shapeId="0" xr:uid="{00000000-0006-0000-0100-00000D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shapeId="0" xr:uid="{00000000-0006-0000-0100-00000E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shapeId="0" xr:uid="{00000000-0006-0000-0100-00000F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shapeId="0" xr:uid="{00000000-0006-0000-0100-000010000000}">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shapeId="0" xr:uid="{00000000-0006-0000-0100-00001100000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shapeId="0" xr:uid="{00000000-0006-0000-0100-00001200000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shapeId="0" xr:uid="{00000000-0006-0000-0100-000013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shapeId="0" xr:uid="{00000000-0006-0000-0100-000014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shapeId="0" xr:uid="{00000000-0006-0000-0100-000015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shapeId="0" xr:uid="{00000000-0006-0000-0100-000016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shapeId="0" xr:uid="{00000000-0006-0000-0100-000017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shapeId="0" xr:uid="{00000000-0006-0000-0100-000018000000}">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shapeId="0" xr:uid="{00000000-0006-0000-0100-000019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shapeId="0" xr:uid="{00000000-0006-0000-0100-00001A000000}">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shapeId="0" xr:uid="{00000000-0006-0000-0100-00001B000000}">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shapeId="0" xr:uid="{00000000-0006-0000-0100-00001C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shapeId="0" xr:uid="{00000000-0006-0000-0100-00001D000000}">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<sst xmlns="http://schemas.openxmlformats.org/spreadsheetml/2006/main" count="2106" uniqueCount="732">
  <si>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</si>
  <si>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</si>
  <si>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</si>
  <si>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</si>
  <si>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</si>
  <si>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</si>
  <si>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</si>
  <si>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</si>
  <si>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</si>
  <si>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</si>
  <si>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</si>
  <si>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</si>
  <si>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</si>
  <si>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</si>
  <si>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</si>
  <si>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</si>
  <si>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</si>
  <si>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</si>
  <si>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</si>
  <si>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</si>
  <si>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</si>
  <si>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</si>
  <si>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</si>
  <si>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</si>
  <si>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</si>
  <si>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</si>
  <si>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</si>
  <si>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</si>
  <si>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</si>
  <si>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</si>
  <si>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</si>
  <si>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</si>
  <si>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</si>
  <si>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</si>
  <si>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</si>
  <si>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</si>
  <si>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</si>
  <si>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</si>
  <si>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</si>
  <si>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</si>
  <si>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</si>
  <si>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</si>
  <si>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</si>
  <si>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</si>
  <si>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</si>
  <si>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</si>
  <si>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</si>
  <si>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</si>
  <si>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</si>
  <si>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</si>
  <si>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</si>
  <si>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</si>
  <si>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</si>
  <si>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</si>
  <si>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</si>
  <si>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</si>
  <si>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</si>
  <si>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</si>
  <si>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</si>
  <si>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</si>
  <si>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</si>
  <si>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</si>
  <si>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</si>
  <si>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</si>
  <si>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</si>
  <si>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</si>
  <si>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</si>
  <si>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</si>
  <si>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</si>
  <si>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</si>
  <si>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</si>
  <si>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</si>
  <si>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</si>
  <si>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</si>
  <si>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</si>
  <si>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</si>
  <si>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</si>
  <si>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</si>
  <si>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</si>
  <si>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</si>
  <si>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</si>
  <si>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</si>
  <si>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</si>
  <si>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</si>
  <si>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</si>
  <si>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</si>
  <si>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</si>
  <si>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</si>
  <si>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</si>
  <si>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</si>
  <si>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Torņu iela 3,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</si>
  <si>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</si>
  <si>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</si>
  <si>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</si>
  <si>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</si>
  <si>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</si>
  <si>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</si>
  <si>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</si>
  <si>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</si>
  <si>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</si>
  <si>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</si>
  <si>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</si>
  <si>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</si>
  <si>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</si>
  <si>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</si>
  <si>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</si>
  <si>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</si>
  <si>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</si>
  <si>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</si>
  <si>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</si>
  <si>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</si>
  <si>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</si>
  <si>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</si>
  <si>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</si>
  <si>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</si>
  <si>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</si>
  <si>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</si>
  <si>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</si>
  <si>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</si>
  <si>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</si>
  <si>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</si>
  <si>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</si>
  <si>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Sociālās rehabilitācijas centrs</t>
  </si>
  <si>
    <t>soc.darbs, apr.mājās, īsl apr, atb gr, DAC, gr.dz.,indiv.kons, spec.darbn</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</si>
  <si>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</si>
  <si>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</si>
  <si>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</si>
  <si>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</si>
  <si>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</si>
  <si>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</si>
  <si>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</si>
  <si>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 xml:space="preserve">soc.d, soc.apr (īsl apr. un apr.mājās), soc.reh. (dažādi paveidi), asistenti ikdienā un izgl iest,, dac, atbalsta personas (ģim asist), atelpas br. </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</si>
  <si>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</si>
  <si>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</si>
  <si>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</si>
  <si>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</si>
  <si>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</si>
  <si>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</si>
  <si>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</si>
  <si>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</si>
  <si>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</si>
  <si>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</si>
  <si>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</si>
  <si>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</si>
  <si>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</si>
  <si>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</si>
  <si>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</si>
  <si>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</si>
  <si>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</si>
  <si>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</si>
  <si>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</si>
  <si>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</si>
  <si>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</si>
  <si>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</si>
  <si>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</si>
  <si>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</si>
  <si>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</si>
  <si>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</si>
  <si>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</si>
  <si>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</si>
  <si>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</si>
  <si>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</si>
  <si>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</si>
  <si>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</si>
  <si>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</si>
  <si>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</si>
  <si>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</si>
  <si>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</si>
  <si>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</si>
  <si>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</si>
  <si>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</si>
  <si>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</si>
  <si>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</si>
  <si>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</si>
  <si>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</si>
  <si>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</si>
  <si>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</si>
  <si>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</si>
  <si>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</si>
  <si>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</si>
  <si>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</si>
  <si>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</si>
  <si>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</si>
  <si>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</si>
  <si>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</si>
  <si>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</si>
  <si>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</si>
  <si>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</si>
  <si>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</si>
  <si>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</si>
  <si>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</si>
  <si>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</si>
  <si>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</si>
  <si>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</si>
  <si>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</si>
  <si>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</si>
  <si>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GrDz bez SA</t>
  </si>
  <si>
    <t>DAC ar atb apr</t>
  </si>
  <si>
    <t>DAC bez atb apr</t>
  </si>
  <si>
    <t>GrDz ar SA</t>
  </si>
  <si>
    <t xml:space="preserve">gr.dz. bez atbalsta aprūpē (4+4); </t>
  </si>
  <si>
    <t xml:space="preserve">Parka iela 5-13, Ezere, Ezeres pag. (gr.dz. bez atbalsta aprūpē); </t>
  </si>
  <si>
    <t xml:space="preserve">DAC bez apr-17, </t>
  </si>
  <si>
    <t>sDarbn-16</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</si>
  <si>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</si>
  <si>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</si>
  <si>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</si>
  <si>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</si>
  <si>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</si>
  <si>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</si>
  <si>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</si>
  <si>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</si>
  <si>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</si>
  <si>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</si>
  <si>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</si>
  <si>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</si>
  <si>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</si>
  <si>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</si>
  <si>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</si>
  <si>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</si>
  <si>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</si>
  <si>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</si>
  <si>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</si>
  <si>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</si>
  <si>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</si>
  <si>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</si>
  <si>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</si>
  <si>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</si>
  <si>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</si>
  <si>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</si>
  <si>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</si>
  <si>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</si>
  <si>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</si>
  <si>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</si>
  <si>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</si>
  <si>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</si>
  <si>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</si>
  <si>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</si>
  <si>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</si>
  <si>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</si>
  <si>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</si>
  <si>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</si>
  <si>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</si>
  <si>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</si>
  <si>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</si>
  <si>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SRC un dac</t>
  </si>
  <si>
    <t>KOPĀ b ar FT</t>
  </si>
  <si>
    <t xml:space="preserve">KOPĀ bērniem no BSAC </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</si>
  <si>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</si>
  <si>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</si>
  <si>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</si>
  <si>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</si>
  <si>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</si>
  <si>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</si>
  <si>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</si>
  <si>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</si>
  <si>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</si>
  <si>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</si>
  <si>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</si>
  <si>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</si>
  <si>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</si>
  <si>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</si>
  <si>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</si>
  <si>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</si>
  <si>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</si>
  <si>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</si>
  <si>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</si>
  <si>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</si>
  <si>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</si>
  <si>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</si>
  <si>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</si>
  <si>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</si>
  <si>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</si>
  <si>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</si>
  <si>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</si>
  <si>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Rucavas centrs, pietura un vispārējie pakalpojumi 300m rādiusā</t>
  </si>
  <si>
    <t>grupu dzīvokļi</t>
  </si>
  <si>
    <t xml:space="preserve">nav zināms </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</si>
  <si>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</si>
  <si>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</si>
  <si>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</si>
  <si>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</si>
  <si>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</si>
  <si>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</si>
  <si>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</si>
  <si>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</si>
  <si>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</si>
  <si>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</si>
  <si>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</si>
  <si>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</si>
  <si>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</si>
  <si>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</si>
  <si>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</si>
  <si>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</si>
  <si>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</si>
  <si>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</si>
  <si>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</si>
  <si>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</si>
  <si>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</si>
  <si>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</si>
  <si>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</si>
  <si>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</si>
  <si>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</si>
  <si>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</si>
  <si>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</si>
  <si>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</si>
  <si>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</si>
  <si>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</si>
  <si>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</si>
  <si>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</si>
  <si>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</si>
  <si>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</si>
  <si>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</si>
  <si>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</si>
  <si>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</si>
  <si>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</si>
  <si>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</si>
  <si>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</si>
  <si>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</si>
  <si>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</si>
  <si>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</si>
  <si>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</si>
  <si>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</si>
  <si>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</si>
  <si>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</si>
  <si>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</si>
  <si>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</si>
  <si>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</si>
  <si>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</si>
  <si>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</si>
  <si>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</si>
  <si>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</si>
  <si>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</si>
  <si>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</si>
  <si>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</si>
  <si>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</si>
  <si>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</si>
  <si>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</si>
  <si>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</si>
  <si>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</si>
  <si>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</si>
  <si>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</si>
  <si>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</si>
  <si>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</si>
  <si>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</si>
  <si>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</si>
  <si>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</si>
  <si>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</si>
  <si>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</si>
  <si>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</si>
  <si>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</si>
  <si>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</si>
  <si>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</si>
  <si>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</si>
  <si>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</si>
  <si>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</si>
  <si>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</si>
  <si>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</si>
  <si>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</si>
  <si>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</si>
  <si>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</si>
  <si>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</si>
  <si>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</si>
  <si>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</si>
  <si>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</si>
  <si>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</si>
  <si>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</si>
  <si>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</si>
  <si>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</si>
  <si>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</si>
  <si>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</si>
  <si>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</si>
  <si>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</si>
  <si>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</si>
  <si>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</si>
  <si>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</si>
  <si>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</si>
  <si>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</si>
  <si>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</si>
  <si>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</si>
  <si>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</si>
  <si>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</si>
  <si>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</si>
  <si>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</si>
  <si>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</si>
  <si>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</si>
  <si>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</si>
  <si>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</si>
  <si>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</si>
  <si>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</si>
  <si>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</si>
  <si>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</si>
  <si>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</si>
  <si>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</si>
  <si>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</si>
  <si>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</si>
  <si>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</si>
  <si>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</si>
  <si>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</si>
  <si>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</si>
  <si>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</si>
  <si>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</si>
  <si>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</si>
  <si>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</si>
  <si>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</si>
  <si>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</si>
  <si>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</si>
  <si>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</si>
  <si>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</si>
  <si>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</si>
  <si>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</si>
  <si>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</si>
  <si>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</si>
  <si>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</si>
  <si>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</si>
  <si>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</si>
  <si>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</si>
  <si>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</si>
  <si>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</si>
  <si>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</si>
  <si>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</si>
  <si>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</si>
  <si>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</si>
  <si>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</si>
  <si>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</si>
  <si>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</si>
  <si>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</si>
  <si>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</si>
  <si>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</si>
  <si>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</si>
  <si>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</si>
  <si>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</si>
  <si>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</si>
  <si>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</si>
  <si>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</si>
  <si>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</si>
  <si>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</si>
  <si>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</si>
  <si>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</si>
  <si>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</si>
  <si>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</si>
  <si>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</si>
  <si>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</si>
  <si>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</si>
  <si>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</si>
  <si>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</si>
  <si>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</si>
  <si>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</si>
  <si>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</si>
  <si>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</si>
  <si>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</si>
  <si>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</si>
  <si>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</si>
  <si>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</si>
  <si>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</si>
  <si>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</si>
  <si>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</si>
  <si>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</si>
  <si>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</si>
  <si>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</si>
  <si>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</si>
  <si>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</si>
  <si>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</si>
  <si>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</si>
  <si>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</si>
  <si>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</si>
  <si>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</si>
  <si>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</si>
  <si>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</si>
  <si>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</si>
  <si>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</si>
  <si>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</si>
  <si>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</si>
  <si>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</si>
  <si>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</si>
  <si>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</si>
  <si>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</si>
  <si>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</si>
  <si>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</si>
  <si>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</si>
  <si>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</si>
  <si>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</si>
  <si>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</si>
  <si>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</si>
  <si>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</si>
  <si>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</si>
  <si>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</si>
  <si>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</si>
  <si>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</si>
  <si>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</si>
  <si>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</si>
  <si>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</si>
  <si>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</si>
  <si>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</si>
  <si>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</si>
  <si>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</si>
  <si>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</si>
  <si>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</si>
  <si>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</si>
  <si>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</si>
  <si>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</si>
  <si>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</si>
  <si>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</si>
  <si>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</si>
  <si>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</si>
  <si>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</si>
  <si>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</si>
  <si>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</si>
  <si>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</si>
  <si>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</si>
  <si>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</si>
  <si>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</si>
  <si>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</si>
  <si>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</si>
  <si>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</si>
  <si>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</si>
  <si>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</si>
  <si>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</si>
  <si>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</si>
  <si>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</si>
  <si>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</si>
  <si>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</si>
  <si>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</si>
  <si>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</si>
  <si>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</si>
  <si>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</si>
  <si>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</si>
  <si>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</si>
  <si>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</si>
  <si>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</si>
  <si>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</si>
  <si>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</si>
  <si>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</si>
  <si>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</si>
  <si>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</si>
  <si>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</si>
  <si>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</si>
  <si>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</si>
  <si>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</si>
  <si>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</si>
  <si>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</si>
  <si>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</si>
  <si>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</si>
  <si>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</si>
  <si>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</si>
  <si>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</si>
  <si>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</si>
  <si>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</si>
  <si>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</si>
  <si>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</si>
  <si>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</si>
  <si>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</si>
  <si>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</si>
  <si>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</si>
  <si>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</si>
  <si>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</si>
  <si>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</si>
  <si>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</si>
  <si>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</si>
  <si>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</si>
  <si>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</si>
  <si>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</si>
  <si>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</si>
  <si>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</si>
  <si>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</si>
  <si>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</si>
  <si>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</si>
  <si>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</si>
  <si>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</si>
  <si>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</si>
  <si>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</si>
  <si>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</si>
  <si>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</si>
  <si>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</si>
  <si>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</si>
  <si>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</si>
  <si>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</si>
  <si>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</si>
  <si>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</si>
  <si>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</si>
  <si>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</si>
  <si>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</si>
  <si>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</si>
  <si>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</si>
  <si>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</si>
  <si>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</si>
  <si>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</si>
  <si>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</si>
  <si>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</si>
  <si>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</si>
  <si>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</si>
  <si>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</si>
  <si>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</si>
  <si>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</si>
  <si>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</si>
  <si>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</si>
  <si>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</si>
  <si>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</si>
  <si>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</si>
  <si>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</si>
  <si>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</si>
  <si>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</si>
  <si>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</si>
  <si>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</si>
  <si>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</si>
  <si>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</si>
  <si>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</si>
  <si>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</si>
  <si>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</si>
  <si>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</si>
  <si>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</si>
  <si>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</si>
  <si>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</si>
  <si>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</si>
  <si>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</si>
  <si>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</si>
  <si>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</si>
  <si>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</si>
  <si>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</si>
  <si>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</si>
  <si>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</si>
  <si>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</si>
  <si>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</si>
  <si>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</si>
  <si>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</si>
  <si>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</si>
  <si>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</si>
  <si>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</si>
  <si>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</si>
  <si>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</si>
  <si>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</si>
  <si>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</si>
  <si>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</si>
  <si>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</si>
  <si>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</si>
  <si>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</si>
  <si>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</si>
  <si>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</si>
  <si>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</si>
  <si>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</si>
  <si>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</si>
  <si>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</si>
  <si>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</si>
  <si>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</si>
  <si>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</si>
  <si>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</si>
  <si>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</si>
  <si>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</si>
  <si>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</si>
  <si>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</si>
  <si>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</si>
  <si>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</si>
  <si>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</si>
  <si>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</si>
  <si>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</si>
  <si>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</si>
  <si>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</si>
  <si>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</si>
  <si>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</si>
  <si>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</si>
  <si>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</si>
  <si>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</si>
  <si>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</si>
  <si>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</si>
  <si>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</si>
  <si>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</si>
  <si>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</si>
  <si>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</si>
  <si>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</si>
  <si>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</si>
  <si>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</si>
  <si>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</si>
  <si>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</si>
  <si>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</si>
  <si>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</si>
  <si>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</si>
  <si>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</si>
  <si>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</si>
  <si>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</si>
  <si>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</si>
  <si>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</si>
  <si>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</si>
  <si>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</si>
  <si>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</si>
  <si>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</si>
  <si>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</si>
  <si>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</si>
  <si>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</si>
  <si>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</si>
  <si>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</si>
  <si>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</si>
  <si>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</si>
  <si>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</si>
  <si>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</si>
  <si>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</si>
  <si>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</si>
  <si>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</si>
  <si>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Torņu iela 3 un palīgēka 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</si>
  <si>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</si>
  <si>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</si>
  <si>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</si>
  <si>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gr.dzīv.ar atbalstu aprūpē</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</si>
  <si>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</si>
  <si>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</si>
  <si>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</si>
  <si>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</si>
  <si>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</si>
  <si>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spec.darbn. (27)</t>
  </si>
  <si>
    <t xml:space="preserve">Dīķu iela 1, Dzelda, Nīkrāces pag, Skrundas novads </t>
  </si>
  <si>
    <t>Pārskatot atbilstoša lieluma ēku pieejamības iespējas, konkrētās ēkas izmantošanas nosacījumus, izvietojums ērts piekļuves nodrošināšanai. Ēka Torņun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</si>
  <si>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Ķieģeļu iela 7 (2.stāvā), Priekule</t>
  </si>
  <si>
    <t>4+4+7+8</t>
  </si>
  <si>
    <t>6+6+15+30</t>
  </si>
  <si>
    <t>25+10+10</t>
  </si>
  <si>
    <t>Meliatoru iela 9, "Namiķi", Lutriņu pag. (gr.dz. ar atbalstu aprūpē), Saldus nov.</t>
  </si>
  <si>
    <t xml:space="preserve"> Salmu iela 53, Liepājā
</t>
  </si>
  <si>
    <t>ēkas īpašuma tiesības, privātmāju rajons, izvietojums ērts piekļuves nodrošināšanai (pietura netālu), piedāvājums vispārējo pakalpojumu sasniedzamībai (pirmsskola, skola slimnīca), ieguldījumu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</si>
  <si>
    <t xml:space="preserve">Pašvaldībai 
kopā 
</t>
  </si>
  <si>
    <t>Pašvaldības ieguldītais papildu finansējums</t>
  </si>
  <si>
    <t>Plānotās neattiecināmās izmaksas</t>
  </si>
  <si>
    <t>15+18+10+14+14</t>
  </si>
  <si>
    <t>t.sk. cits papildus finansējums, piemēram, valsts budžets</t>
  </si>
  <si>
    <t xml:space="preserve"> DAC bērniem ar FT</t>
  </si>
  <si>
    <t xml:space="preserve">15  
</t>
  </si>
  <si>
    <t xml:space="preserve">1
</t>
  </si>
  <si>
    <t xml:space="preserve">1 
</t>
  </si>
  <si>
    <r>
      <t>1+</t>
    </r>
    <r>
      <rPr>
        <sz val="8"/>
        <rFont val="Arial"/>
        <family val="2"/>
        <charset val="186"/>
      </rPr>
      <t>15</t>
    </r>
    <r>
      <rPr>
        <sz val="8"/>
        <color theme="1"/>
        <rFont val="Arial"/>
        <family val="2"/>
        <charset val="186"/>
      </rPr>
      <t>+1+20</t>
    </r>
  </si>
  <si>
    <t>12+8+8</t>
  </si>
  <si>
    <t>Skroderu iela 13 un 13A, Ventspils</t>
  </si>
  <si>
    <t>8+8</t>
  </si>
  <si>
    <t xml:space="preserve">
1. Salmu iela 53, Liepājā
2. Kuldīgas iela 20, Liepājā
</t>
  </si>
  <si>
    <t>12+16+11+16+9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</si>
</sst>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8"/>
      <name val="Arial"/>
      <family val="2"/>
    </font>
    <font>
      <b/>
      <sz val="8"/>
      <name val="Arial"/>
      <family val="2"/>
      <charset val="186"/>
    </font>
    <font>
      <sz val="14"/>
      <name val="Arial"/>
      <family val="2"/>
      <charset val="186"/>
    </font>
    <font>
      <strike/>
      <sz val="10"/>
      <color theme="1"/>
      <name val="Arial"/>
      <family val="2"/>
      <charset val="186"/>
    </font>
    <font>
      <strike/>
      <sz val="10"/>
      <name val="Arial"/>
      <family val="2"/>
      <charset val="186"/>
    </font>
    <font>
      <b/>
      <sz val="10"/>
      <color rgb="FF000000"/>
      <name val="Arial"/>
      <family val="2"/>
      <charset val="186"/>
    </font>
    <font>
      <u/>
      <sz val="10"/>
      <color theme="1"/>
      <name val="Arial"/>
      <family val="2"/>
      <charset val="186"/>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
      <patternFill patternType="solid">
        <fgColor theme="7" tint="0.39997558519241921"/>
        <bgColor indexed="64"/>
      </patternFill>
    </fill>
    <fill>
      <patternFill patternType="solid">
        <fgColor theme="7"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843">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4" fillId="0" borderId="0" xfId="0" applyFont="1" applyAlignment="1">
      <alignment horizontal="center" vertical="top"/>
    </xf>
    <xf numFmtId="49" fontId="5" fillId="5" borderId="1" xfId="0" applyNumberFormat="1"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57" xfId="0" applyFont="1" applyFill="1" applyBorder="1" applyAlignment="1">
      <alignment horizontal="center" vertical="center"/>
    </xf>
    <xf numFmtId="0" fontId="5" fillId="5" borderId="38" xfId="0" applyFont="1" applyFill="1" applyBorder="1" applyAlignment="1">
      <alignment horizontal="center" vertical="center"/>
    </xf>
    <xf numFmtId="49" fontId="5" fillId="5" borderId="61" xfId="0" applyNumberFormat="1" applyFont="1" applyFill="1" applyBorder="1" applyAlignment="1">
      <alignment horizontal="center" vertical="center" wrapText="1"/>
    </xf>
    <xf numFmtId="0" fontId="5" fillId="5" borderId="5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35" xfId="0" applyFont="1" applyFill="1" applyBorder="1" applyAlignment="1">
      <alignment horizontal="center" vertical="center"/>
    </xf>
    <xf numFmtId="0" fontId="8" fillId="5" borderId="14"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0" fontId="5" fillId="5" borderId="63" xfId="0" applyFont="1" applyFill="1" applyBorder="1" applyAlignment="1">
      <alignment horizontal="center" vertical="center"/>
    </xf>
    <xf numFmtId="49" fontId="5" fillId="5" borderId="40" xfId="0" applyNumberFormat="1" applyFont="1" applyFill="1" applyBorder="1" applyAlignment="1">
      <alignment horizontal="left" vertical="center"/>
    </xf>
    <xf numFmtId="49"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xf>
    <xf numFmtId="4" fontId="5" fillId="5" borderId="40" xfId="0" applyNumberFormat="1" applyFont="1" applyFill="1" applyBorder="1" applyAlignment="1">
      <alignment horizontal="center" vertical="center"/>
    </xf>
    <xf numFmtId="4" fontId="5" fillId="5" borderId="55" xfId="0" applyNumberFormat="1" applyFont="1" applyFill="1" applyBorder="1" applyAlignment="1">
      <alignment horizontal="center" vertical="center"/>
    </xf>
    <xf numFmtId="49" fontId="5" fillId="5" borderId="59" xfId="0" applyNumberFormat="1" applyFont="1" applyFill="1" applyBorder="1" applyAlignment="1">
      <alignment horizontal="center" vertical="center"/>
    </xf>
    <xf numFmtId="49" fontId="5" fillId="5" borderId="46" xfId="0" applyNumberFormat="1" applyFont="1" applyFill="1" applyBorder="1" applyAlignment="1">
      <alignment horizontal="center" vertical="center" wrapText="1"/>
    </xf>
    <xf numFmtId="0" fontId="5" fillId="5" borderId="7" xfId="0" applyFont="1" applyFill="1" applyBorder="1" applyAlignment="1">
      <alignment horizontal="center" vertical="center"/>
    </xf>
    <xf numFmtId="49" fontId="5" fillId="5" borderId="38" xfId="0" applyNumberFormat="1" applyFont="1" applyFill="1" applyBorder="1" applyAlignment="1">
      <alignment horizontal="left" vertical="center"/>
    </xf>
    <xf numFmtId="49" fontId="5" fillId="5" borderId="61" xfId="0" applyNumberFormat="1" applyFont="1" applyFill="1" applyBorder="1" applyAlignment="1">
      <alignment horizontal="center" vertical="center"/>
    </xf>
    <xf numFmtId="4" fontId="5" fillId="5" borderId="38" xfId="0" applyNumberFormat="1" applyFont="1" applyFill="1" applyBorder="1" applyAlignment="1">
      <alignment horizontal="center" vertical="center"/>
    </xf>
    <xf numFmtId="4" fontId="5" fillId="5" borderId="61" xfId="0" applyNumberFormat="1" applyFont="1" applyFill="1" applyBorder="1" applyAlignment="1">
      <alignment horizontal="center" vertical="center"/>
    </xf>
    <xf numFmtId="49" fontId="5" fillId="5" borderId="60" xfId="0" applyNumberFormat="1" applyFont="1" applyFill="1" applyBorder="1" applyAlignment="1">
      <alignment horizontal="center" vertical="center"/>
    </xf>
    <xf numFmtId="49" fontId="5" fillId="5" borderId="47"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xf>
    <xf numFmtId="0" fontId="5" fillId="5" borderId="65" xfId="0" applyFont="1" applyFill="1" applyBorder="1" applyAlignment="1">
      <alignment horizontal="center" vertical="center"/>
    </xf>
    <xf numFmtId="4" fontId="5" fillId="5" borderId="39" xfId="0" applyNumberFormat="1" applyFont="1" applyFill="1" applyBorder="1" applyAlignment="1">
      <alignment horizontal="center" vertical="center"/>
    </xf>
    <xf numFmtId="4" fontId="5" fillId="5" borderId="66" xfId="0" applyNumberFormat="1" applyFont="1" applyFill="1" applyBorder="1" applyAlignment="1">
      <alignment horizontal="center" vertical="center"/>
    </xf>
    <xf numFmtId="49" fontId="5" fillId="5" borderId="67" xfId="0" applyNumberFormat="1" applyFont="1" applyFill="1" applyBorder="1" applyAlignment="1">
      <alignment horizontal="center" vertical="center"/>
    </xf>
    <xf numFmtId="49" fontId="5" fillId="5" borderId="48"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 fontId="5" fillId="5" borderId="21"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top" wrapText="1"/>
    </xf>
    <xf numFmtId="4" fontId="5" fillId="5" borderId="55" xfId="0" applyNumberFormat="1" applyFont="1" applyFill="1" applyBorder="1" applyAlignment="1">
      <alignment horizontal="center" vertical="top" wrapText="1"/>
    </xf>
    <xf numFmtId="49" fontId="5" fillId="5" borderId="11" xfId="0" applyNumberFormat="1" applyFont="1" applyFill="1" applyBorder="1" applyAlignment="1">
      <alignment horizontal="center" vertical="center"/>
    </xf>
    <xf numFmtId="0" fontId="5" fillId="5" borderId="41" xfId="0" applyFont="1" applyFill="1" applyBorder="1" applyAlignment="1">
      <alignment horizontal="center" vertical="center"/>
    </xf>
    <xf numFmtId="0" fontId="5" fillId="5" borderId="11" xfId="0" applyFont="1" applyFill="1" applyBorder="1" applyAlignment="1">
      <alignment horizontal="center" vertical="center"/>
    </xf>
    <xf numFmtId="49" fontId="5" fillId="5" borderId="72" xfId="0" applyNumberFormat="1" applyFont="1" applyFill="1" applyBorder="1" applyAlignment="1">
      <alignment horizontal="center" vertical="center"/>
    </xf>
    <xf numFmtId="49" fontId="5" fillId="5" borderId="70"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xf>
    <xf numFmtId="0" fontId="5" fillId="5" borderId="74" xfId="0" applyFont="1" applyFill="1" applyBorder="1" applyAlignment="1">
      <alignment horizontal="center" vertical="center"/>
    </xf>
    <xf numFmtId="0" fontId="5" fillId="5" borderId="9" xfId="0" applyFont="1" applyFill="1" applyBorder="1" applyAlignment="1">
      <alignment horizontal="center" vertical="center"/>
    </xf>
    <xf numFmtId="49" fontId="5" fillId="5" borderId="49" xfId="0" applyNumberFormat="1" applyFont="1" applyFill="1" applyBorder="1" applyAlignment="1">
      <alignment horizontal="center" vertical="center"/>
    </xf>
    <xf numFmtId="49" fontId="5" fillId="5" borderId="50" xfId="0" applyNumberFormat="1" applyFont="1" applyFill="1" applyBorder="1" applyAlignment="1">
      <alignment horizontal="center" vertical="center" wrapText="1"/>
    </xf>
    <xf numFmtId="49" fontId="5" fillId="5" borderId="11" xfId="0" applyNumberFormat="1" applyFont="1" applyFill="1" applyBorder="1" applyAlignment="1">
      <alignment horizontal="center" vertical="top" wrapText="1"/>
    </xf>
    <xf numFmtId="0" fontId="5" fillId="5" borderId="41" xfId="0" applyFont="1" applyFill="1" applyBorder="1" applyAlignment="1">
      <alignment horizontal="center" vertical="top" wrapText="1"/>
    </xf>
    <xf numFmtId="4" fontId="5" fillId="5" borderId="73"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0" fontId="5" fillId="5" borderId="11" xfId="0" applyFont="1" applyFill="1" applyBorder="1" applyAlignment="1">
      <alignment horizontal="center" vertical="top" wrapText="1"/>
    </xf>
    <xf numFmtId="49" fontId="5" fillId="5" borderId="70" xfId="0" applyNumberFormat="1" applyFont="1" applyFill="1" applyBorder="1" applyAlignment="1">
      <alignment horizontal="center" vertical="top" wrapText="1"/>
    </xf>
    <xf numFmtId="49" fontId="5" fillId="5" borderId="61" xfId="0" applyNumberFormat="1" applyFont="1" applyFill="1" applyBorder="1" applyAlignment="1">
      <alignment horizontal="center" vertical="top" wrapText="1"/>
    </xf>
    <xf numFmtId="0" fontId="5" fillId="5" borderId="57" xfId="0" applyFont="1" applyFill="1" applyBorder="1" applyAlignment="1">
      <alignment horizontal="center" vertical="top" wrapText="1"/>
    </xf>
    <xf numFmtId="0" fontId="5" fillId="5" borderId="61" xfId="0" applyFont="1" applyFill="1" applyBorder="1" applyAlignment="1">
      <alignment horizontal="center" vertical="top" wrapText="1"/>
    </xf>
    <xf numFmtId="49" fontId="5" fillId="5" borderId="47" xfId="0" applyNumberFormat="1" applyFont="1" applyFill="1" applyBorder="1" applyAlignment="1">
      <alignment horizontal="center" vertical="top"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 fontId="5" fillId="5" borderId="71" xfId="0" applyNumberFormat="1" applyFont="1" applyFill="1" applyBorder="1" applyAlignment="1">
      <alignment horizontal="center" vertical="center"/>
    </xf>
    <xf numFmtId="4" fontId="5" fillId="5" borderId="11"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0" fontId="5" fillId="5" borderId="0" xfId="0" applyFont="1" applyFill="1" applyAlignment="1">
      <alignment horizontal="center" vertical="center"/>
    </xf>
    <xf numFmtId="49" fontId="5" fillId="5" borderId="21" xfId="0" applyNumberFormat="1" applyFont="1" applyFill="1" applyBorder="1" applyAlignment="1">
      <alignment horizontal="left" vertical="center"/>
    </xf>
    <xf numFmtId="0" fontId="5" fillId="5" borderId="40"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68" xfId="0" applyFont="1" applyFill="1" applyBorder="1" applyAlignment="1">
      <alignment horizontal="center" vertical="center"/>
    </xf>
    <xf numFmtId="49" fontId="5" fillId="5" borderId="39" xfId="0" applyNumberFormat="1" applyFont="1" applyFill="1" applyBorder="1" applyAlignment="1">
      <alignment horizontal="left" vertical="center"/>
    </xf>
    <xf numFmtId="0" fontId="5" fillId="5" borderId="71" xfId="0" applyFont="1" applyFill="1" applyBorder="1" applyAlignment="1">
      <alignment horizontal="center" vertical="center"/>
    </xf>
    <xf numFmtId="49" fontId="5" fillId="5" borderId="11"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49" fontId="5" fillId="5" borderId="71" xfId="0" applyNumberFormat="1" applyFont="1" applyFill="1" applyBorder="1" applyAlignment="1">
      <alignment horizontal="left" vertical="center"/>
    </xf>
    <xf numFmtId="49" fontId="5" fillId="5" borderId="9" xfId="0" applyNumberFormat="1" applyFont="1" applyFill="1" applyBorder="1" applyAlignment="1">
      <alignment horizontal="center" vertical="center" wrapText="1"/>
    </xf>
    <xf numFmtId="0" fontId="5" fillId="5" borderId="73" xfId="0" applyFont="1" applyFill="1" applyBorder="1" applyAlignment="1">
      <alignment horizontal="center" vertical="center"/>
    </xf>
    <xf numFmtId="0" fontId="5" fillId="5" borderId="12" xfId="0" applyFont="1" applyFill="1" applyBorder="1" applyAlignment="1">
      <alignment horizontal="center" vertical="center"/>
    </xf>
    <xf numFmtId="49" fontId="5" fillId="5" borderId="73" xfId="0" applyNumberFormat="1" applyFont="1" applyFill="1" applyBorder="1" applyAlignment="1">
      <alignment horizontal="left" vertical="center"/>
    </xf>
    <xf numFmtId="0" fontId="5" fillId="5" borderId="71" xfId="0" applyFont="1" applyFill="1" applyBorder="1" applyAlignment="1">
      <alignment horizontal="center" vertical="top" wrapText="1"/>
    </xf>
    <xf numFmtId="0" fontId="5" fillId="5" borderId="13" xfId="0" applyFont="1" applyFill="1" applyBorder="1" applyAlignment="1">
      <alignment horizontal="center" vertical="top" wrapText="1"/>
    </xf>
    <xf numFmtId="49" fontId="5" fillId="5" borderId="71" xfId="0" applyNumberFormat="1" applyFont="1" applyFill="1" applyBorder="1" applyAlignment="1">
      <alignment horizontal="left" vertical="top"/>
    </xf>
    <xf numFmtId="0" fontId="5" fillId="5" borderId="38" xfId="0" applyFont="1" applyFill="1" applyBorder="1" applyAlignment="1">
      <alignment horizontal="center" vertical="top" wrapText="1"/>
    </xf>
    <xf numFmtId="0" fontId="5" fillId="5" borderId="7" xfId="0" applyFont="1" applyFill="1" applyBorder="1" applyAlignment="1">
      <alignment horizontal="center" vertical="top" wrapText="1"/>
    </xf>
    <xf numFmtId="49" fontId="5" fillId="5" borderId="38" xfId="0" applyNumberFormat="1" applyFont="1" applyFill="1" applyBorder="1" applyAlignment="1">
      <alignment horizontal="left" vertical="top"/>
    </xf>
    <xf numFmtId="0" fontId="8" fillId="5" borderId="61" xfId="0" applyFont="1" applyFill="1" applyBorder="1" applyAlignment="1">
      <alignment horizontal="center" vertical="center"/>
    </xf>
    <xf numFmtId="49" fontId="5" fillId="5" borderId="38" xfId="0" applyNumberFormat="1" applyFont="1" applyFill="1" applyBorder="1" applyAlignment="1">
      <alignment horizontal="center" vertical="center" wrapText="1"/>
    </xf>
    <xf numFmtId="49" fontId="8" fillId="5" borderId="38"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49" fontId="5" fillId="5" borderId="38" xfId="0" applyNumberFormat="1" applyFont="1" applyFill="1" applyBorder="1" applyAlignment="1">
      <alignment horizontal="center" vertical="top" wrapText="1"/>
    </xf>
    <xf numFmtId="49" fontId="11" fillId="5" borderId="57" xfId="0" applyNumberFormat="1" applyFont="1" applyFill="1" applyBorder="1" applyAlignment="1">
      <alignment horizontal="center" vertical="top" wrapText="1"/>
    </xf>
    <xf numFmtId="49" fontId="5" fillId="5" borderId="73" xfId="0" applyNumberFormat="1" applyFont="1" applyFill="1" applyBorder="1" applyAlignment="1">
      <alignment horizontal="center" vertical="center" wrapText="1"/>
    </xf>
    <xf numFmtId="0" fontId="5" fillId="4" borderId="21" xfId="0" applyFont="1" applyFill="1" applyBorder="1" applyAlignment="1">
      <alignment horizontal="center" vertical="center"/>
    </xf>
    <xf numFmtId="0" fontId="12" fillId="5"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5"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5"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5" borderId="38" xfId="0" applyFont="1" applyFill="1" applyBorder="1" applyAlignment="1">
      <alignment horizontal="center" vertical="center"/>
    </xf>
    <xf numFmtId="0" fontId="5" fillId="5"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5" borderId="57" xfId="0" applyNumberFormat="1" applyFont="1" applyFill="1" applyBorder="1" applyAlignment="1">
      <alignment horizontal="center" vertical="center" wrapText="1"/>
    </xf>
    <xf numFmtId="49" fontId="5" fillId="5" borderId="65" xfId="0" applyNumberFormat="1" applyFont="1" applyFill="1" applyBorder="1" applyAlignment="1">
      <alignment horizontal="center" vertical="center" wrapText="1"/>
    </xf>
    <xf numFmtId="49" fontId="11" fillId="5"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5" borderId="74"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5" borderId="1" xfId="0" applyNumberFormat="1" applyFont="1" applyFill="1" applyBorder="1" applyAlignment="1">
      <alignment vertical="center" wrapText="1"/>
    </xf>
    <xf numFmtId="0" fontId="5" fillId="5" borderId="1" xfId="0" applyFont="1" applyFill="1" applyBorder="1" applyAlignment="1">
      <alignment vertical="center" wrapText="1"/>
    </xf>
    <xf numFmtId="0" fontId="5" fillId="0" borderId="1" xfId="0" applyFont="1" applyBorder="1" applyAlignment="1">
      <alignment horizontal="center" vertical="top" wrapText="1"/>
    </xf>
    <xf numFmtId="0" fontId="5" fillId="5"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6"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0" fillId="5" borderId="0" xfId="0" applyFont="1" applyFill="1" applyAlignment="1">
      <alignment vertical="top" wrapText="1"/>
    </xf>
    <xf numFmtId="49" fontId="7" fillId="0" borderId="6" xfId="0" applyNumberFormat="1" applyFont="1" applyBorder="1" applyAlignment="1">
      <alignment horizontal="left" vertical="top" wrapText="1"/>
    </xf>
    <xf numFmtId="49" fontId="19"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0" fillId="4" borderId="0" xfId="0" applyFont="1" applyFill="1" applyAlignment="1">
      <alignment vertical="top" wrapText="1"/>
    </xf>
    <xf numFmtId="0" fontId="20" fillId="0" borderId="0" xfId="0" applyFont="1" applyAlignment="1">
      <alignment vertical="top" wrapText="1"/>
    </xf>
    <xf numFmtId="0" fontId="20" fillId="0" borderId="0" xfId="0" applyFont="1"/>
    <xf numFmtId="0" fontId="20" fillId="0" borderId="0" xfId="0" applyFont="1" applyAlignment="1">
      <alignment horizontal="center" vertical="top" wrapText="1"/>
    </xf>
    <xf numFmtId="0" fontId="20" fillId="5" borderId="0" xfId="0" applyFont="1" applyFill="1" applyAlignment="1">
      <alignment horizontal="left" vertical="top" wrapText="1"/>
    </xf>
    <xf numFmtId="0" fontId="20" fillId="0" borderId="61" xfId="0" applyFont="1" applyBorder="1" applyAlignment="1">
      <alignment horizontal="left" vertical="top" wrapText="1"/>
    </xf>
    <xf numFmtId="49" fontId="19"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0" fillId="5" borderId="61" xfId="0" applyFont="1" applyFill="1" applyBorder="1" applyAlignment="1">
      <alignment horizontal="left" vertical="top" wrapText="1"/>
    </xf>
    <xf numFmtId="49" fontId="19"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0" fillId="4" borderId="0" xfId="0" applyFont="1" applyFill="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left" vertical="top" wrapText="1"/>
    </xf>
    <xf numFmtId="0" fontId="22" fillId="5" borderId="0" xfId="0" applyFont="1" applyFill="1" applyAlignment="1">
      <alignment horizontal="center" vertical="top" wrapText="1"/>
    </xf>
    <xf numFmtId="0" fontId="21" fillId="7" borderId="1" xfId="0" applyFont="1" applyFill="1" applyBorder="1" applyAlignment="1">
      <alignment horizontal="center" vertical="top" wrapText="1"/>
    </xf>
    <xf numFmtId="0" fontId="21" fillId="7" borderId="61" xfId="0" applyFont="1" applyFill="1" applyBorder="1" applyAlignment="1">
      <alignment horizontal="justify" vertical="top" wrapText="1"/>
    </xf>
    <xf numFmtId="0" fontId="21" fillId="7" borderId="1" xfId="0" applyFont="1" applyFill="1" applyBorder="1" applyAlignment="1">
      <alignment horizontal="center" vertical="top"/>
    </xf>
    <xf numFmtId="0" fontId="23" fillId="8"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3" fillId="0" borderId="1" xfId="0" applyFont="1" applyBorder="1" applyAlignment="1">
      <alignment horizontal="center" vertical="top" wrapText="1"/>
    </xf>
    <xf numFmtId="0" fontId="7" fillId="0" borderId="61" xfId="0" applyFont="1" applyBorder="1" applyAlignment="1">
      <alignment vertical="top" wrapText="1"/>
    </xf>
    <xf numFmtId="0" fontId="23" fillId="0" borderId="1" xfId="0" applyFont="1" applyBorder="1" applyAlignment="1">
      <alignment horizontal="center" vertical="top"/>
    </xf>
    <xf numFmtId="0" fontId="25" fillId="0" borderId="61" xfId="0" applyFont="1" applyBorder="1" applyAlignment="1">
      <alignment horizontal="justify" vertical="top" wrapText="1"/>
    </xf>
    <xf numFmtId="0" fontId="20" fillId="0" borderId="1" xfId="0" applyFont="1" applyBorder="1" applyAlignment="1">
      <alignment horizontal="center" vertical="top"/>
    </xf>
    <xf numFmtId="0" fontId="21" fillId="8" borderId="1" xfId="0" applyFont="1" applyFill="1" applyBorder="1" applyAlignment="1">
      <alignment horizontal="center" vertical="top"/>
    </xf>
    <xf numFmtId="0" fontId="25" fillId="0" borderId="61" xfId="0" applyFont="1" applyBorder="1" applyAlignment="1">
      <alignment vertical="top" wrapText="1"/>
    </xf>
    <xf numFmtId="0" fontId="7" fillId="0" borderId="14" xfId="0" applyFont="1" applyBorder="1" applyAlignment="1">
      <alignment vertical="top" wrapText="1"/>
    </xf>
    <xf numFmtId="0" fontId="20" fillId="0" borderId="0" xfId="0" applyFont="1" applyAlignment="1">
      <alignment horizontal="center" vertical="top"/>
    </xf>
    <xf numFmtId="0" fontId="0" fillId="0" borderId="0" xfId="0" applyAlignment="1">
      <alignment horizontal="center"/>
    </xf>
    <xf numFmtId="0" fontId="26" fillId="7" borderId="1" xfId="0" applyFont="1" applyFill="1" applyBorder="1" applyAlignment="1">
      <alignment horizontal="center" vertical="top" wrapText="1"/>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27" fillId="0" borderId="0" xfId="0" applyFont="1" applyAlignment="1">
      <alignment horizontal="center"/>
    </xf>
    <xf numFmtId="0" fontId="21" fillId="7" borderId="1" xfId="0" applyFont="1" applyFill="1" applyBorder="1" applyAlignment="1">
      <alignment horizontal="justify" vertical="top" wrapText="1"/>
    </xf>
    <xf numFmtId="0" fontId="7" fillId="0" borderId="0" xfId="0" applyFont="1" applyAlignment="1">
      <alignment vertical="top" wrapText="1"/>
    </xf>
    <xf numFmtId="0" fontId="21" fillId="8" borderId="1" xfId="0" applyFont="1" applyFill="1" applyBorder="1" applyAlignment="1">
      <alignment horizontal="center" vertical="top" wrapText="1"/>
    </xf>
    <xf numFmtId="0" fontId="21" fillId="0" borderId="0" xfId="0" applyFont="1" applyAlignment="1">
      <alignment horizontal="center" vertical="top"/>
    </xf>
    <xf numFmtId="0" fontId="23" fillId="0" borderId="0" xfId="0" applyFont="1" applyAlignment="1">
      <alignment horizontal="center" vertical="top"/>
    </xf>
    <xf numFmtId="0" fontId="29" fillId="0" borderId="0" xfId="0" applyFont="1" applyAlignment="1">
      <alignment horizontal="center" vertical="top"/>
    </xf>
    <xf numFmtId="0" fontId="23" fillId="0" borderId="0" xfId="0" applyFont="1" applyAlignment="1">
      <alignment horizontal="center" vertical="top" wrapText="1"/>
    </xf>
    <xf numFmtId="0" fontId="21" fillId="0" borderId="0" xfId="0" applyFont="1" applyAlignment="1">
      <alignment horizontal="center" vertical="top" wrapText="1"/>
    </xf>
    <xf numFmtId="0" fontId="7" fillId="0" borderId="0" xfId="0" applyFont="1" applyAlignment="1">
      <alignment horizontal="justify" vertical="top" wrapText="1"/>
    </xf>
    <xf numFmtId="0" fontId="21" fillId="0" borderId="1" xfId="0" applyFont="1" applyBorder="1" applyAlignment="1">
      <alignment horizontal="center" vertical="top" wrapText="1"/>
    </xf>
    <xf numFmtId="0" fontId="28" fillId="0" borderId="1" xfId="0" applyFont="1" applyBorder="1" applyAlignment="1">
      <alignment horizontal="center" vertical="top"/>
    </xf>
    <xf numFmtId="0" fontId="7" fillId="0" borderId="9" xfId="0" applyFont="1" applyBorder="1" applyAlignment="1">
      <alignment horizontal="justify" vertical="top" wrapText="1"/>
    </xf>
    <xf numFmtId="0" fontId="28"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8"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3" fillId="0" borderId="2" xfId="0" applyFont="1" applyBorder="1" applyAlignment="1">
      <alignment horizontal="center" vertical="top" wrapText="1"/>
    </xf>
    <xf numFmtId="0" fontId="28" fillId="0" borderId="2" xfId="0" applyFont="1" applyBorder="1" applyAlignment="1">
      <alignment horizontal="center" vertical="top" wrapText="1"/>
    </xf>
    <xf numFmtId="0" fontId="7" fillId="0" borderId="0" xfId="0" applyFont="1" applyAlignment="1">
      <alignment horizontal="center" vertical="top" wrapText="1"/>
    </xf>
    <xf numFmtId="0" fontId="31"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21" fillId="0" borderId="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19"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8" fillId="0" borderId="0" xfId="0" applyFont="1" applyAlignment="1">
      <alignment vertical="top" wrapText="1"/>
    </xf>
    <xf numFmtId="49" fontId="8" fillId="0" borderId="70" xfId="0" applyNumberFormat="1" applyFont="1" applyBorder="1" applyAlignment="1">
      <alignment horizontal="center" vertical="center" wrapText="1"/>
    </xf>
    <xf numFmtId="49" fontId="19" fillId="0" borderId="1" xfId="0" applyNumberFormat="1" applyFont="1" applyBorder="1" applyAlignment="1">
      <alignment horizontal="left" vertical="top" wrapText="1"/>
    </xf>
    <xf numFmtId="0" fontId="19" fillId="0" borderId="1" xfId="0" applyFont="1" applyBorder="1" applyAlignment="1">
      <alignment vertical="top" wrapText="1"/>
    </xf>
    <xf numFmtId="0" fontId="12" fillId="0" borderId="1" xfId="0" applyFont="1" applyBorder="1" applyAlignment="1">
      <alignment horizontal="center" vertical="center" wrapText="1"/>
    </xf>
    <xf numFmtId="0" fontId="44" fillId="5" borderId="0" xfId="0" applyFont="1" applyFill="1" applyAlignment="1">
      <alignment vertical="top" wrapText="1"/>
    </xf>
    <xf numFmtId="49" fontId="8" fillId="5" borderId="61" xfId="0" applyNumberFormat="1" applyFont="1" applyFill="1" applyBorder="1" applyAlignment="1">
      <alignment horizontal="center" vertical="center" wrapText="1"/>
    </xf>
    <xf numFmtId="0" fontId="8" fillId="5" borderId="7" xfId="0" applyFont="1" applyFill="1" applyBorder="1" applyAlignment="1">
      <alignment horizontal="center" vertical="center"/>
    </xf>
    <xf numFmtId="49" fontId="8" fillId="5" borderId="38" xfId="0" applyNumberFormat="1" applyFont="1" applyFill="1" applyBorder="1" applyAlignment="1">
      <alignment horizontal="left" vertical="center"/>
    </xf>
    <xf numFmtId="49" fontId="8" fillId="5" borderId="61" xfId="0" applyNumberFormat="1" applyFont="1" applyFill="1" applyBorder="1" applyAlignment="1">
      <alignment horizontal="center" vertical="center"/>
    </xf>
    <xf numFmtId="0" fontId="8" fillId="5" borderId="57" xfId="0" applyFont="1" applyFill="1" applyBorder="1" applyAlignment="1">
      <alignment horizontal="center" vertical="center"/>
    </xf>
    <xf numFmtId="4" fontId="8" fillId="5" borderId="38" xfId="0" applyNumberFormat="1" applyFont="1" applyFill="1" applyBorder="1" applyAlignment="1">
      <alignment horizontal="center" vertical="center"/>
    </xf>
    <xf numFmtId="4" fontId="8" fillId="5" borderId="61" xfId="0" applyNumberFormat="1" applyFont="1" applyFill="1" applyBorder="1" applyAlignment="1">
      <alignment horizontal="center" vertical="center"/>
    </xf>
    <xf numFmtId="49" fontId="8" fillId="5" borderId="60" xfId="0" applyNumberFormat="1" applyFont="1" applyFill="1" applyBorder="1" applyAlignment="1">
      <alignment horizontal="center" vertical="center"/>
    </xf>
    <xf numFmtId="49" fontId="8" fillId="5" borderId="47" xfId="0" applyNumberFormat="1" applyFont="1" applyFill="1" applyBorder="1" applyAlignment="1">
      <alignment horizontal="center" vertical="center" wrapText="1"/>
    </xf>
    <xf numFmtId="4" fontId="8" fillId="5" borderId="40" xfId="0" applyNumberFormat="1" applyFont="1" applyFill="1" applyBorder="1" applyAlignment="1">
      <alignment horizontal="center" vertical="center"/>
    </xf>
    <xf numFmtId="4" fontId="8" fillId="5" borderId="55" xfId="0" applyNumberFormat="1" applyFont="1" applyFill="1" applyBorder="1" applyAlignment="1">
      <alignment horizontal="center" vertical="center"/>
    </xf>
    <xf numFmtId="0" fontId="8" fillId="5" borderId="39" xfId="0" applyFont="1" applyFill="1" applyBorder="1" applyAlignment="1">
      <alignment horizontal="center" vertical="center"/>
    </xf>
    <xf numFmtId="49" fontId="8" fillId="5" borderId="66" xfId="0" applyNumberFormat="1" applyFont="1" applyFill="1" applyBorder="1" applyAlignment="1">
      <alignment horizontal="center" vertical="center" wrapText="1"/>
    </xf>
    <xf numFmtId="0" fontId="8" fillId="5" borderId="66" xfId="0" applyFont="1" applyFill="1" applyBorder="1" applyAlignment="1">
      <alignment horizontal="center" vertical="center"/>
    </xf>
    <xf numFmtId="0" fontId="8" fillId="5" borderId="68" xfId="0" applyFont="1" applyFill="1" applyBorder="1" applyAlignment="1">
      <alignment horizontal="center" vertical="center"/>
    </xf>
    <xf numFmtId="49" fontId="8" fillId="5" borderId="39" xfId="0" applyNumberFormat="1" applyFont="1" applyFill="1" applyBorder="1" applyAlignment="1">
      <alignment horizontal="left" vertical="center"/>
    </xf>
    <xf numFmtId="49" fontId="8" fillId="5" borderId="66" xfId="0" applyNumberFormat="1" applyFont="1" applyFill="1" applyBorder="1" applyAlignment="1">
      <alignment horizontal="center" vertical="center"/>
    </xf>
    <xf numFmtId="0" fontId="8" fillId="5" borderId="65" xfId="0" applyFont="1" applyFill="1" applyBorder="1" applyAlignment="1">
      <alignment horizontal="center" vertical="center"/>
    </xf>
    <xf numFmtId="4" fontId="8" fillId="5" borderId="40" xfId="0" applyNumberFormat="1" applyFont="1" applyFill="1" applyBorder="1" applyAlignment="1">
      <alignment horizontal="center" vertical="top" wrapText="1"/>
    </xf>
    <xf numFmtId="4" fontId="8" fillId="5" borderId="55" xfId="0" applyNumberFormat="1" applyFont="1" applyFill="1" applyBorder="1" applyAlignment="1">
      <alignment horizontal="center" vertical="top" wrapText="1"/>
    </xf>
    <xf numFmtId="49" fontId="8" fillId="5" borderId="67" xfId="0" applyNumberFormat="1" applyFont="1" applyFill="1" applyBorder="1" applyAlignment="1">
      <alignment horizontal="center" vertical="center"/>
    </xf>
    <xf numFmtId="49" fontId="8" fillId="5" borderId="48" xfId="0" applyNumberFormat="1" applyFont="1" applyFill="1" applyBorder="1" applyAlignment="1">
      <alignment horizontal="center" vertical="center" wrapText="1"/>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4" fontId="5" fillId="5" borderId="17" xfId="0" applyNumberFormat="1" applyFont="1" applyFill="1" applyBorder="1" applyAlignment="1">
      <alignment horizontal="center" vertical="center"/>
    </xf>
    <xf numFmtId="0" fontId="5" fillId="5" borderId="73" xfId="0" applyFont="1" applyFill="1" applyBorder="1" applyAlignment="1">
      <alignment horizontal="center" vertical="center"/>
    </xf>
    <xf numFmtId="0" fontId="5" fillId="5" borderId="1"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4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2" fillId="0" borderId="56" xfId="0" applyFont="1" applyFill="1" applyBorder="1" applyAlignment="1">
      <alignment horizontal="center" vertical="center"/>
    </xf>
    <xf numFmtId="0" fontId="8" fillId="5" borderId="40" xfId="0" applyFont="1" applyFill="1" applyBorder="1" applyAlignment="1">
      <alignment horizontal="center" vertical="center"/>
    </xf>
    <xf numFmtId="49" fontId="8" fillId="5" borderId="55" xfId="0" applyNumberFormat="1" applyFont="1" applyFill="1" applyBorder="1" applyAlignment="1">
      <alignment horizontal="center" vertical="center" wrapText="1"/>
    </xf>
    <xf numFmtId="0" fontId="8" fillId="5" borderId="55" xfId="0" applyFont="1" applyFill="1" applyBorder="1" applyAlignment="1">
      <alignment horizontal="center" vertical="center"/>
    </xf>
    <xf numFmtId="0" fontId="8" fillId="5" borderId="63" xfId="0" applyFont="1" applyFill="1" applyBorder="1" applyAlignment="1">
      <alignment horizontal="center" vertical="center"/>
    </xf>
    <xf numFmtId="49" fontId="8" fillId="5" borderId="40" xfId="0" applyNumberFormat="1" applyFont="1" applyFill="1" applyBorder="1" applyAlignment="1">
      <alignment horizontal="left" vertical="center"/>
    </xf>
    <xf numFmtId="49" fontId="8" fillId="5" borderId="55" xfId="0" applyNumberFormat="1" applyFont="1" applyFill="1" applyBorder="1" applyAlignment="1">
      <alignment horizontal="center" vertical="center"/>
    </xf>
    <xf numFmtId="0" fontId="8" fillId="5" borderId="56" xfId="0" applyFont="1" applyFill="1" applyBorder="1" applyAlignment="1">
      <alignment horizontal="center" vertical="center"/>
    </xf>
    <xf numFmtId="49" fontId="8" fillId="5" borderId="59" xfId="0" applyNumberFormat="1" applyFont="1" applyFill="1" applyBorder="1" applyAlignment="1">
      <alignment horizontal="center" vertical="center" wrapText="1"/>
    </xf>
    <xf numFmtId="49" fontId="8" fillId="5" borderId="46" xfId="0" applyNumberFormat="1" applyFont="1" applyFill="1" applyBorder="1" applyAlignment="1">
      <alignment horizontal="center" vertical="center" wrapText="1"/>
    </xf>
    <xf numFmtId="0" fontId="5" fillId="0" borderId="71"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0" fontId="12" fillId="0" borderId="55" xfId="0" applyFont="1" applyFill="1" applyBorder="1" applyAlignment="1">
      <alignment horizontal="center" vertical="center"/>
    </xf>
    <xf numFmtId="49" fontId="12" fillId="0" borderId="59" xfId="0" applyNumberFormat="1"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78" xfId="0" applyFont="1" applyFill="1" applyBorder="1" applyAlignment="1">
      <alignment horizontal="center" vertical="center"/>
    </xf>
    <xf numFmtId="49" fontId="5" fillId="5" borderId="32"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49" fontId="19"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19"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vertical="top" wrapText="1"/>
    </xf>
    <xf numFmtId="0" fontId="20" fillId="5" borderId="10" xfId="0" applyFont="1" applyFill="1" applyBorder="1" applyAlignment="1">
      <alignment vertical="top" wrapText="1"/>
    </xf>
    <xf numFmtId="49" fontId="7"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left" vertical="top" wrapText="1"/>
    </xf>
    <xf numFmtId="0" fontId="5" fillId="0" borderId="13" xfId="0" applyFont="1" applyFill="1" applyBorder="1" applyAlignment="1">
      <alignment horizontal="center" vertical="center"/>
    </xf>
    <xf numFmtId="49" fontId="5" fillId="0" borderId="71" xfId="0" applyNumberFormat="1" applyFont="1" applyFill="1" applyBorder="1" applyAlignment="1">
      <alignment horizontal="left" vertical="center"/>
    </xf>
    <xf numFmtId="0" fontId="5" fillId="0" borderId="1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38" xfId="0" applyNumberFormat="1" applyFont="1" applyFill="1" applyBorder="1" applyAlignment="1">
      <alignment horizontal="left" vertical="center"/>
    </xf>
    <xf numFmtId="0" fontId="5" fillId="0" borderId="55" xfId="0" applyFont="1" applyFill="1" applyBorder="1" applyAlignment="1">
      <alignment horizontal="center" vertical="center"/>
    </xf>
    <xf numFmtId="0" fontId="5" fillId="0" borderId="63" xfId="0" applyFont="1" applyFill="1" applyBorder="1" applyAlignment="1">
      <alignment horizontal="center" vertical="center"/>
    </xf>
    <xf numFmtId="49" fontId="5" fillId="0" borderId="40"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3" xfId="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38" xfId="0" applyFont="1" applyFill="1" applyBorder="1" applyAlignment="1">
      <alignment horizontal="center" vertical="center"/>
    </xf>
    <xf numFmtId="49" fontId="12" fillId="0" borderId="61" xfId="0" applyNumberFormat="1"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40" xfId="0" applyFont="1" applyFill="1" applyBorder="1" applyAlignment="1">
      <alignment horizontal="center" vertical="center"/>
    </xf>
    <xf numFmtId="49" fontId="8" fillId="0" borderId="71" xfId="0" applyNumberFormat="1" applyFont="1" applyFill="1" applyBorder="1" applyAlignment="1">
      <alignment horizontal="left" vertical="center" wrapText="1"/>
    </xf>
    <xf numFmtId="49" fontId="8" fillId="0" borderId="71" xfId="0" applyNumberFormat="1" applyFont="1" applyFill="1" applyBorder="1" applyAlignment="1">
      <alignment horizontal="left" vertical="center"/>
    </xf>
    <xf numFmtId="0" fontId="5"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1" xfId="0" applyNumberFormat="1" applyFont="1" applyFill="1" applyBorder="1" applyAlignment="1">
      <alignment horizontal="left" vertical="center" wrapText="1"/>
    </xf>
    <xf numFmtId="0" fontId="46" fillId="0" borderId="1" xfId="0" applyFont="1" applyFill="1" applyBorder="1" applyAlignment="1">
      <alignment horizontal="center" vertical="center"/>
    </xf>
    <xf numFmtId="49" fontId="46" fillId="0" borderId="11" xfId="0" applyNumberFormat="1" applyFont="1" applyFill="1" applyBorder="1" applyAlignment="1">
      <alignment horizontal="center" vertical="center" wrapText="1"/>
    </xf>
    <xf numFmtId="0" fontId="46" fillId="0" borderId="11" xfId="0" applyFont="1" applyFill="1" applyBorder="1" applyAlignment="1">
      <alignment horizontal="center" vertical="center"/>
    </xf>
    <xf numFmtId="0" fontId="46" fillId="0" borderId="13" xfId="0" applyFont="1" applyFill="1" applyBorder="1" applyAlignment="1">
      <alignment horizontal="center" vertical="center"/>
    </xf>
    <xf numFmtId="49" fontId="46" fillId="0" borderId="71" xfId="0" applyNumberFormat="1" applyFont="1" applyFill="1" applyBorder="1" applyAlignment="1">
      <alignment horizontal="left" vertical="center"/>
    </xf>
    <xf numFmtId="49" fontId="46" fillId="0" borderId="71" xfId="0" applyNumberFormat="1" applyFont="1" applyFill="1" applyBorder="1" applyAlignment="1">
      <alignment horizontal="left" vertical="center" wrapText="1"/>
    </xf>
    <xf numFmtId="0" fontId="12" fillId="0" borderId="38" xfId="0" applyFont="1" applyFill="1" applyBorder="1" applyAlignment="1">
      <alignment horizontal="center" vertical="center"/>
    </xf>
    <xf numFmtId="0" fontId="46" fillId="0" borderId="61" xfId="0" applyFont="1" applyFill="1" applyBorder="1" applyAlignment="1">
      <alignment horizontal="center" vertical="center" wrapText="1"/>
    </xf>
    <xf numFmtId="49" fontId="12" fillId="0" borderId="38"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49" fontId="12" fillId="0" borderId="55" xfId="0" applyNumberFormat="1" applyFont="1" applyFill="1" applyBorder="1" applyAlignment="1">
      <alignment horizontal="center" vertical="center" wrapText="1"/>
    </xf>
    <xf numFmtId="49" fontId="12"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12" fillId="0" borderId="71" xfId="0" applyNumberFormat="1" applyFont="1" applyFill="1" applyBorder="1" applyAlignment="1">
      <alignment horizontal="left" vertical="center" wrapText="1"/>
    </xf>
    <xf numFmtId="49" fontId="47" fillId="0" borderId="7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xf>
    <xf numFmtId="49" fontId="5" fillId="0" borderId="66" xfId="0" applyNumberFormat="1" applyFont="1" applyFill="1" applyBorder="1" applyAlignment="1">
      <alignment horizontal="center" vertical="center" wrapText="1"/>
    </xf>
    <xf numFmtId="0" fontId="5" fillId="0" borderId="68" xfId="0" applyFont="1" applyFill="1" applyBorder="1" applyAlignment="1">
      <alignment horizontal="center" vertical="center"/>
    </xf>
    <xf numFmtId="4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3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5" fillId="0" borderId="63" xfId="0" applyFont="1" applyFill="1" applyBorder="1" applyAlignment="1">
      <alignment horizontal="center" vertical="center" wrapText="1"/>
    </xf>
    <xf numFmtId="49" fontId="5"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71" xfId="0" applyNumberFormat="1" applyFont="1" applyFill="1" applyBorder="1" applyAlignment="1">
      <alignment horizontal="left" vertical="center" wrapText="1"/>
    </xf>
    <xf numFmtId="4" fontId="5" fillId="0" borderId="38" xfId="0" applyNumberFormat="1" applyFont="1" applyFill="1" applyBorder="1" applyAlignment="1">
      <alignment horizontal="center" vertical="center"/>
    </xf>
    <xf numFmtId="4" fontId="5" fillId="0" borderId="61" xfId="0" applyNumberFormat="1" applyFont="1" applyFill="1" applyBorder="1" applyAlignment="1">
      <alignment horizontal="center" vertical="center"/>
    </xf>
    <xf numFmtId="0" fontId="12" fillId="0" borderId="6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0" xfId="0" applyFont="1" applyFill="1" applyAlignment="1">
      <alignment horizontal="center" vertical="center"/>
    </xf>
    <xf numFmtId="4" fontId="18"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8" fillId="0" borderId="0" xfId="0" applyFont="1" applyFill="1" applyBorder="1" applyAlignment="1">
      <alignment horizontal="center" vertical="center"/>
    </xf>
    <xf numFmtId="4" fontId="5" fillId="0" borderId="1" xfId="0" applyNumberFormat="1" applyFont="1" applyFill="1" applyBorder="1" applyAlignment="1">
      <alignment vertical="center"/>
    </xf>
    <xf numFmtId="4" fontId="5" fillId="0" borderId="1"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0" fontId="34" fillId="0" borderId="1" xfId="0" applyFont="1" applyFill="1" applyBorder="1" applyAlignment="1">
      <alignment horizontal="center" vertical="center"/>
    </xf>
    <xf numFmtId="1" fontId="49" fillId="0" borderId="1" xfId="0" applyNumberFormat="1" applyFont="1" applyFill="1" applyBorder="1" applyAlignment="1">
      <alignment horizontal="center" vertical="center"/>
    </xf>
    <xf numFmtId="0" fontId="5" fillId="0" borderId="16"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44" xfId="0" applyFont="1" applyFill="1" applyBorder="1" applyAlignment="1">
      <alignment horizontal="center" vertical="top" wrapText="1"/>
    </xf>
    <xf numFmtId="0" fontId="6" fillId="0" borderId="1" xfId="0" applyFont="1" applyFill="1" applyBorder="1" applyAlignment="1">
      <alignment horizontal="center" vertical="top" wrapText="1"/>
    </xf>
    <xf numFmtId="4" fontId="5" fillId="0" borderId="40" xfId="0" applyNumberFormat="1" applyFont="1" applyFill="1" applyBorder="1" applyAlignment="1">
      <alignment horizontal="center" vertical="center"/>
    </xf>
    <xf numFmtId="4" fontId="5" fillId="0" borderId="55" xfId="0" applyNumberFormat="1" applyFont="1" applyFill="1" applyBorder="1" applyAlignment="1">
      <alignment horizontal="center" vertical="center"/>
    </xf>
    <xf numFmtId="0" fontId="51" fillId="0" borderId="71" xfId="0" applyFont="1" applyFill="1" applyBorder="1" applyAlignment="1">
      <alignment horizontal="center" vertical="center"/>
    </xf>
    <xf numFmtId="49" fontId="5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xf>
    <xf numFmtId="0" fontId="51" fillId="0" borderId="1" xfId="0" applyFont="1" applyFill="1" applyBorder="1" applyAlignment="1">
      <alignment horizontal="center" vertical="center"/>
    </xf>
    <xf numFmtId="49" fontId="51" fillId="0" borderId="11" xfId="0" applyNumberFormat="1" applyFont="1" applyFill="1" applyBorder="1" applyAlignment="1">
      <alignment horizontal="left" vertical="center"/>
    </xf>
    <xf numFmtId="49" fontId="51" fillId="0" borderId="11" xfId="0" applyNumberFormat="1" applyFont="1" applyFill="1" applyBorder="1" applyAlignment="1">
      <alignment horizontal="center" vertical="center" wrapText="1"/>
    </xf>
    <xf numFmtId="49" fontId="51" fillId="0" borderId="55" xfId="0" applyNumberFormat="1"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38" xfId="0" applyFont="1" applyFill="1" applyBorder="1" applyAlignment="1">
      <alignment horizontal="center" vertical="center" wrapText="1"/>
    </xf>
    <xf numFmtId="49" fontId="51" fillId="0" borderId="61" xfId="0" applyNumberFormat="1" applyFont="1" applyFill="1" applyBorder="1" applyAlignment="1">
      <alignment horizontal="center" vertical="center" wrapText="1"/>
    </xf>
    <xf numFmtId="0" fontId="51" fillId="0" borderId="61" xfId="0" applyFont="1" applyFill="1" applyBorder="1" applyAlignment="1">
      <alignment horizontal="center" vertical="center"/>
    </xf>
    <xf numFmtId="0" fontId="51" fillId="0" borderId="7" xfId="0" applyFont="1" applyFill="1" applyBorder="1" applyAlignment="1">
      <alignment horizontal="center" vertical="center"/>
    </xf>
    <xf numFmtId="49" fontId="51" fillId="0" borderId="38" xfId="0" applyNumberFormat="1" applyFont="1" applyFill="1" applyBorder="1" applyAlignment="1">
      <alignment horizontal="left" vertical="center"/>
    </xf>
    <xf numFmtId="0" fontId="51" fillId="0" borderId="7" xfId="0" applyFont="1" applyFill="1" applyBorder="1" applyAlignment="1">
      <alignment horizontal="center" vertical="center" wrapText="1"/>
    </xf>
    <xf numFmtId="4" fontId="6" fillId="0" borderId="51" xfId="0" applyNumberFormat="1" applyFont="1" applyFill="1" applyBorder="1" applyAlignment="1">
      <alignment horizontal="center" vertical="center"/>
    </xf>
    <xf numFmtId="4" fontId="6" fillId="0" borderId="62"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wrapText="1"/>
    </xf>
    <xf numFmtId="4" fontId="5" fillId="0" borderId="11" xfId="0" applyNumberFormat="1" applyFont="1" applyFill="1" applyBorder="1" applyAlignment="1">
      <alignment horizontal="center" vertical="center"/>
    </xf>
    <xf numFmtId="0" fontId="34" fillId="0" borderId="1" xfId="0" applyFont="1" applyFill="1" applyBorder="1" applyAlignment="1">
      <alignment horizontal="center" vertical="center"/>
    </xf>
    <xf numFmtId="4" fontId="53" fillId="0" borderId="37" xfId="0" applyNumberFormat="1" applyFont="1" applyFill="1" applyBorder="1" applyAlignment="1">
      <alignment horizontal="center" vertical="center" wrapText="1"/>
    </xf>
    <xf numFmtId="0" fontId="6" fillId="9" borderId="62" xfId="0" applyFont="1" applyFill="1" applyBorder="1" applyAlignment="1">
      <alignment horizontal="center" vertical="center"/>
    </xf>
    <xf numFmtId="0" fontId="6" fillId="0" borderId="42" xfId="0" applyFont="1" applyFill="1" applyBorder="1" applyAlignment="1">
      <alignment horizontal="center" vertical="center"/>
    </xf>
    <xf numFmtId="0" fontId="12" fillId="0" borderId="6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5" fillId="0" borderId="61"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49" fontId="5" fillId="0" borderId="73" xfId="0" applyNumberFormat="1" applyFont="1" applyBorder="1" applyAlignment="1">
      <alignment horizontal="center" vertical="center" wrapText="1"/>
    </xf>
    <xf numFmtId="0" fontId="5" fillId="0" borderId="2" xfId="0" applyFont="1" applyBorder="1" applyAlignment="1">
      <alignment horizontal="center" vertical="top" wrapText="1"/>
    </xf>
    <xf numFmtId="49" fontId="12" fillId="0" borderId="31"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12" fillId="4" borderId="73" xfId="0" applyFont="1" applyFill="1" applyBorder="1" applyAlignment="1">
      <alignment horizontal="center" vertical="center"/>
    </xf>
    <xf numFmtId="0" fontId="5" fillId="0" borderId="31" xfId="0" applyFont="1" applyBorder="1" applyAlignment="1">
      <alignment horizontal="center" vertical="top" wrapText="1"/>
    </xf>
    <xf numFmtId="0" fontId="12" fillId="0" borderId="2" xfId="0" applyFont="1" applyBorder="1" applyAlignment="1">
      <alignment horizontal="center" vertical="center"/>
    </xf>
    <xf numFmtId="0" fontId="5" fillId="5" borderId="73" xfId="0" applyFont="1" applyFill="1" applyBorder="1" applyAlignment="1">
      <alignment horizontal="center" vertical="center"/>
    </xf>
    <xf numFmtId="0" fontId="5" fillId="0" borderId="50" xfId="0" quotePrefix="1" applyFont="1" applyBorder="1" applyAlignment="1">
      <alignment horizontal="center" vertical="top" wrapText="1"/>
    </xf>
    <xf numFmtId="0" fontId="5" fillId="9" borderId="11" xfId="0" applyFont="1" applyFill="1" applyBorder="1" applyAlignment="1">
      <alignment horizontal="center" vertical="center"/>
    </xf>
    <xf numFmtId="49" fontId="5" fillId="0" borderId="61" xfId="0" applyNumberFormat="1" applyFont="1" applyBorder="1" applyAlignment="1">
      <alignment horizontal="center" vertical="center"/>
    </xf>
    <xf numFmtId="0" fontId="54" fillId="0" borderId="55" xfId="0" applyFont="1" applyBorder="1" applyAlignment="1">
      <alignment horizontal="center" vertical="top" wrapText="1"/>
    </xf>
    <xf numFmtId="49" fontId="54" fillId="0" borderId="59" xfId="0" applyNumberFormat="1" applyFont="1" applyBorder="1" applyAlignment="1">
      <alignment horizontal="center" vertical="top" wrapText="1"/>
    </xf>
    <xf numFmtId="0" fontId="54" fillId="5" borderId="11" xfId="0" applyFont="1" applyFill="1" applyBorder="1" applyAlignment="1">
      <alignment horizontal="center" vertical="top" wrapText="1"/>
    </xf>
    <xf numFmtId="49" fontId="54" fillId="5" borderId="72" xfId="0" applyNumberFormat="1" applyFont="1" applyFill="1" applyBorder="1" applyAlignment="1">
      <alignment horizontal="center" vertical="top" wrapText="1"/>
    </xf>
    <xf numFmtId="0" fontId="54" fillId="5" borderId="61" xfId="0" applyFont="1" applyFill="1" applyBorder="1" applyAlignment="1">
      <alignment horizontal="center" vertical="top" wrapText="1"/>
    </xf>
    <xf numFmtId="49" fontId="54" fillId="5" borderId="60" xfId="0" applyNumberFormat="1" applyFont="1" applyFill="1" applyBorder="1" applyAlignment="1">
      <alignment horizontal="center" vertical="top" wrapText="1"/>
    </xf>
    <xf numFmtId="0" fontId="54" fillId="5" borderId="61" xfId="0" applyFont="1" applyFill="1" applyBorder="1" applyAlignment="1">
      <alignment horizontal="center" vertical="center"/>
    </xf>
    <xf numFmtId="49" fontId="54" fillId="5" borderId="60" xfId="0" applyNumberFormat="1" applyFont="1" applyFill="1" applyBorder="1" applyAlignment="1">
      <alignment horizontal="center" vertical="center"/>
    </xf>
    <xf numFmtId="0" fontId="54" fillId="5" borderId="9" xfId="0" applyFont="1" applyFill="1" applyBorder="1" applyAlignment="1">
      <alignment horizontal="center" vertical="center"/>
    </xf>
    <xf numFmtId="49" fontId="54" fillId="5" borderId="49" xfId="0" applyNumberFormat="1" applyFont="1" applyFill="1" applyBorder="1" applyAlignment="1">
      <alignment horizontal="center" vertical="center"/>
    </xf>
    <xf numFmtId="49" fontId="54" fillId="0" borderId="49" xfId="0" applyNumberFormat="1" applyFont="1" applyBorder="1" applyAlignment="1">
      <alignment horizontal="center" vertical="center"/>
    </xf>
    <xf numFmtId="0" fontId="12" fillId="0" borderId="66" xfId="0" applyFont="1" applyFill="1" applyBorder="1" applyAlignment="1">
      <alignment horizontal="center" vertical="center"/>
    </xf>
    <xf numFmtId="0" fontId="54" fillId="0" borderId="1" xfId="0" applyFont="1" applyBorder="1" applyAlignment="1">
      <alignment horizontal="center" vertical="center"/>
    </xf>
    <xf numFmtId="0" fontId="54" fillId="0" borderId="22" xfId="0" applyFont="1" applyBorder="1" applyAlignment="1">
      <alignment horizontal="center" vertical="center"/>
    </xf>
    <xf numFmtId="0" fontId="5" fillId="0" borderId="9" xfId="0" applyFont="1" applyFill="1" applyBorder="1" applyAlignment="1">
      <alignment horizontal="center" vertical="center"/>
    </xf>
    <xf numFmtId="49" fontId="5" fillId="0" borderId="73" xfId="0" applyNumberFormat="1" applyFont="1" applyFill="1" applyBorder="1" applyAlignment="1">
      <alignment horizontal="left" vertical="center"/>
    </xf>
    <xf numFmtId="0" fontId="4" fillId="10" borderId="1" xfId="0" applyFont="1" applyFill="1" applyBorder="1" applyAlignment="1">
      <alignment horizontal="center" vertical="center" wrapText="1"/>
    </xf>
    <xf numFmtId="0" fontId="34" fillId="10" borderId="1" xfId="0" applyFont="1" applyFill="1" applyBorder="1" applyAlignment="1">
      <alignment horizontal="center" vertical="center"/>
    </xf>
    <xf numFmtId="0" fontId="17" fillId="10" borderId="1" xfId="0" applyFont="1" applyFill="1" applyBorder="1" applyAlignment="1">
      <alignment horizontal="center" vertical="center" wrapText="1"/>
    </xf>
    <xf numFmtId="1" fontId="49" fillId="10" borderId="1" xfId="0" applyNumberFormat="1" applyFont="1" applyFill="1" applyBorder="1" applyAlignment="1">
      <alignment horizontal="center" vertical="center"/>
    </xf>
    <xf numFmtId="0" fontId="48" fillId="0" borderId="1" xfId="0" applyFont="1" applyFill="1" applyBorder="1" applyAlignment="1">
      <alignment horizontal="center" vertical="center"/>
    </xf>
    <xf numFmtId="0" fontId="49" fillId="0" borderId="1" xfId="0" applyFont="1" applyFill="1" applyBorder="1" applyAlignment="1">
      <alignment horizontal="center" vertical="center"/>
    </xf>
    <xf numFmtId="4" fontId="5" fillId="0" borderId="16"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4"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5" fillId="0" borderId="4"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9" fontId="5" fillId="0" borderId="64"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76"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12" fillId="0" borderId="1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76" xfId="0" applyFont="1" applyFill="1" applyBorder="1" applyAlignment="1">
      <alignment horizontal="center" vertical="center"/>
    </xf>
    <xf numFmtId="49" fontId="5" fillId="0" borderId="15"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64" xfId="0" applyFont="1" applyBorder="1" applyAlignment="1">
      <alignment horizontal="center" vertical="center"/>
    </xf>
    <xf numFmtId="0" fontId="5" fillId="0" borderId="76" xfId="0" applyFont="1" applyBorder="1" applyAlignment="1">
      <alignment horizontal="center" vertical="center"/>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0" fontId="12" fillId="0" borderId="4" xfId="0" applyFont="1" applyFill="1" applyBorder="1" applyAlignment="1">
      <alignment horizontal="center" vertical="center"/>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12" fillId="0" borderId="1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71"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5" fillId="0" borderId="73" xfId="0" applyFont="1" applyBorder="1" applyAlignment="1">
      <alignment horizontal="center" vertical="center"/>
    </xf>
    <xf numFmtId="49" fontId="5" fillId="0" borderId="73" xfId="0" applyNumberFormat="1" applyFont="1" applyBorder="1" applyAlignment="1">
      <alignment horizontal="center" vertical="center" wrapText="1"/>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5" fillId="0" borderId="8"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5" fillId="4" borderId="15" xfId="0" applyFont="1" applyFill="1" applyBorder="1" applyAlignment="1">
      <alignment horizontal="center" vertical="center"/>
    </xf>
    <xf numFmtId="0" fontId="5" fillId="4" borderId="71" xfId="0" applyFont="1" applyFill="1" applyBorder="1" applyAlignment="1">
      <alignment horizontal="center" vertical="center"/>
    </xf>
    <xf numFmtId="49" fontId="12" fillId="0" borderId="64" xfId="0" applyNumberFormat="1" applyFont="1" applyBorder="1" applyAlignment="1">
      <alignment horizontal="center" vertical="center" wrapText="1"/>
    </xf>
    <xf numFmtId="0" fontId="5" fillId="4" borderId="21"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5" borderId="16"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1" xfId="0" applyFont="1" applyBorder="1" applyAlignment="1">
      <alignment horizontal="center" vertical="center"/>
    </xf>
    <xf numFmtId="0" fontId="12" fillId="0" borderId="75" xfId="0" applyFont="1" applyBorder="1" applyAlignment="1">
      <alignment horizontal="center" vertical="center"/>
    </xf>
    <xf numFmtId="0" fontId="5" fillId="5" borderId="73"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0" fontId="5" fillId="0" borderId="24" xfId="0" applyFont="1" applyBorder="1" applyAlignment="1">
      <alignment horizontal="center" vertical="center"/>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18" xfId="0" applyFont="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4" fillId="5" borderId="1" xfId="0" applyFont="1" applyFill="1" applyBorder="1" applyAlignment="1">
      <alignment horizontal="center" vertical="center"/>
    </xf>
    <xf numFmtId="49" fontId="12" fillId="0" borderId="16" xfId="0" applyNumberFormat="1" applyFont="1" applyFill="1" applyBorder="1" applyAlignment="1">
      <alignment horizontal="center" vertical="center" wrapText="1"/>
    </xf>
    <xf numFmtId="4" fontId="50" fillId="0" borderId="2" xfId="0" applyNumberFormat="1" applyFont="1" applyFill="1" applyBorder="1" applyAlignment="1">
      <alignment horizontal="center" vertical="center"/>
    </xf>
    <xf numFmtId="4" fontId="50" fillId="0" borderId="4" xfId="0" applyNumberFormat="1" applyFont="1" applyFill="1" applyBorder="1" applyAlignment="1">
      <alignment horizontal="center" vertical="center"/>
    </xf>
    <xf numFmtId="4" fontId="50" fillId="0" borderId="3" xfId="0" applyNumberFormat="1" applyFont="1" applyFill="1" applyBorder="1" applyAlignment="1">
      <alignment horizontal="center" vertical="center"/>
    </xf>
    <xf numFmtId="4" fontId="5" fillId="0" borderId="15"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4" fontId="12" fillId="0" borderId="24" xfId="0" applyNumberFormat="1" applyFont="1" applyFill="1" applyBorder="1" applyAlignment="1">
      <alignment horizontal="center" vertical="center"/>
    </xf>
    <xf numFmtId="4" fontId="12" fillId="0" borderId="78"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4" fontId="5" fillId="0" borderId="16"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0" fontId="52" fillId="0" borderId="16"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3" xfId="0" applyFont="1" applyFill="1" applyBorder="1" applyAlignment="1">
      <alignment horizontal="center" vertical="center"/>
    </xf>
    <xf numFmtId="4" fontId="5" fillId="0" borderId="78"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4" fontId="5" fillId="0" borderId="28"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xf>
    <xf numFmtId="0" fontId="54" fillId="0" borderId="16"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3" xfId="0" applyFont="1" applyFill="1" applyBorder="1" applyAlignment="1">
      <alignment horizontal="center" vertical="center" wrapText="1"/>
    </xf>
    <xf numFmtId="4" fontId="50" fillId="5" borderId="1" xfId="0" applyNumberFormat="1" applyFont="1" applyFill="1" applyBorder="1" applyAlignment="1">
      <alignment horizontal="center" vertical="center"/>
    </xf>
    <xf numFmtId="0" fontId="50"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27"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center"/>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45" xfId="0" applyFont="1" applyBorder="1" applyAlignment="1">
      <alignment horizontal="center" vertical="top"/>
    </xf>
    <xf numFmtId="0" fontId="5" fillId="0" borderId="69" xfId="0" applyFont="1" applyBorder="1" applyAlignment="1">
      <alignment horizontal="center" vertical="top" wrapText="1"/>
    </xf>
    <xf numFmtId="0" fontId="5" fillId="0" borderId="50" xfId="0" quotePrefix="1" applyFont="1" applyBorder="1" applyAlignment="1">
      <alignment horizontal="center" vertical="top" wrapText="1"/>
    </xf>
    <xf numFmtId="0" fontId="5" fillId="0" borderId="69" xfId="0" quotePrefix="1" applyFont="1" applyBorder="1" applyAlignment="1">
      <alignment horizontal="center" vertical="top" wrapText="1"/>
    </xf>
    <xf numFmtId="0" fontId="5" fillId="0" borderId="50" xfId="0" applyFont="1" applyBorder="1" applyAlignment="1">
      <alignment horizontal="center" vertical="top"/>
    </xf>
    <xf numFmtId="0" fontId="5" fillId="0" borderId="70" xfId="0" applyFont="1" applyBorder="1" applyAlignment="1">
      <alignment horizontal="center" vertical="top"/>
    </xf>
    <xf numFmtId="0" fontId="5" fillId="0" borderId="69" xfId="0" applyFont="1" applyBorder="1" applyAlignment="1">
      <alignment horizontal="center" vertical="top"/>
    </xf>
    <xf numFmtId="0" fontId="12" fillId="0" borderId="3" xfId="0" applyFont="1" applyBorder="1" applyAlignment="1">
      <alignment horizontal="center" vertical="center"/>
    </xf>
    <xf numFmtId="0" fontId="12" fillId="0" borderId="76" xfId="0" applyFont="1" applyBorder="1" applyAlignment="1">
      <alignment horizontal="center" vertical="center"/>
    </xf>
    <xf numFmtId="0" fontId="5" fillId="0" borderId="45" xfId="0" quotePrefix="1" applyFont="1" applyBorder="1" applyAlignment="1">
      <alignment horizontal="center" vertical="top" wrapText="1"/>
    </xf>
    <xf numFmtId="49" fontId="5" fillId="0" borderId="10" xfId="0" applyNumberFormat="1" applyFont="1" applyBorder="1" applyAlignment="1">
      <alignment horizontal="center" vertical="center" wrapText="1"/>
    </xf>
    <xf numFmtId="0" fontId="5" fillId="0" borderId="75" xfId="0" applyFont="1" applyBorder="1" applyAlignment="1">
      <alignment horizontal="center" vertical="center"/>
    </xf>
    <xf numFmtId="0" fontId="5" fillId="5" borderId="24" xfId="0" applyFont="1" applyFill="1" applyBorder="1" applyAlignment="1">
      <alignment horizontal="center" vertical="center"/>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4" borderId="73" xfId="0" applyFont="1" applyFill="1" applyBorder="1" applyAlignment="1">
      <alignment horizontal="center" vertical="center"/>
    </xf>
    <xf numFmtId="0" fontId="12" fillId="0" borderId="16" xfId="0" applyFont="1" applyBorder="1" applyAlignment="1">
      <alignment horizontal="center" vertical="center"/>
    </xf>
    <xf numFmtId="0" fontId="5" fillId="5" borderId="31" xfId="0" applyFont="1" applyFill="1" applyBorder="1" applyAlignment="1">
      <alignment horizontal="center" vertical="center"/>
    </xf>
    <xf numFmtId="0" fontId="5" fillId="5" borderId="77" xfId="0" applyFont="1" applyFill="1" applyBorder="1" applyAlignment="1">
      <alignment horizontal="center" vertical="center"/>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5" borderId="16" xfId="0" applyFont="1" applyFill="1" applyBorder="1" applyAlignment="1">
      <alignment horizontal="center" vertical="top"/>
    </xf>
    <xf numFmtId="0" fontId="5" fillId="5" borderId="4" xfId="0" applyFont="1" applyFill="1" applyBorder="1" applyAlignment="1">
      <alignment horizontal="center" vertical="top"/>
    </xf>
    <xf numFmtId="0" fontId="5" fillId="5" borderId="3" xfId="0" applyFont="1" applyFill="1" applyBorder="1" applyAlignment="1">
      <alignment horizontal="center" vertical="top"/>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4" fillId="10" borderId="1" xfId="0" applyFont="1" applyFill="1" applyBorder="1" applyAlignment="1">
      <alignment horizontal="center" vertical="center"/>
    </xf>
    <xf numFmtId="0" fontId="34" fillId="0" borderId="1"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 xfId="0" applyFont="1" applyFill="1" applyBorder="1" applyAlignment="1">
      <alignment horizontal="center" vertical="center"/>
    </xf>
    <xf numFmtId="49" fontId="7" fillId="4" borderId="61" xfId="0" applyNumberFormat="1" applyFont="1" applyFill="1" applyBorder="1" applyAlignment="1">
      <alignment horizontal="left" vertical="top" wrapText="1"/>
    </xf>
    <xf numFmtId="49" fontId="19" fillId="0" borderId="2" xfId="0" applyNumberFormat="1" applyFont="1" applyBorder="1" applyAlignment="1">
      <alignment horizontal="center" vertical="top" wrapText="1"/>
    </xf>
    <xf numFmtId="49" fontId="19" fillId="0" borderId="3" xfId="0" applyNumberFormat="1"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21" fillId="0" borderId="1" xfId="0" applyFont="1" applyBorder="1" applyAlignment="1">
      <alignment horizontal="center" vertical="top" wrapText="1"/>
    </xf>
    <xf numFmtId="0" fontId="45" fillId="0" borderId="0" xfId="0" applyFont="1" applyAlignment="1">
      <alignment horizontal="center" wrapText="1"/>
    </xf>
    <xf numFmtId="0" fontId="21" fillId="7" borderId="6"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61" xfId="0" applyFont="1" applyFill="1" applyBorder="1" applyAlignment="1">
      <alignment horizontal="center" vertical="top" wrapText="1"/>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61"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61" xfId="0" applyFont="1" applyBorder="1" applyAlignment="1">
      <alignment horizontal="center" vertical="top" wrapText="1"/>
    </xf>
    <xf numFmtId="0" fontId="32" fillId="8" borderId="1" xfId="0" applyFont="1" applyFill="1" applyBorder="1" applyAlignment="1">
      <alignment horizontal="center" vertical="top" wrapText="1"/>
    </xf>
    <xf numFmtId="0" fontId="33" fillId="7" borderId="6" xfId="0" applyFont="1" applyFill="1" applyBorder="1" applyAlignment="1">
      <alignment horizontal="center" vertical="top" wrapText="1"/>
    </xf>
    <xf numFmtId="0" fontId="33" fillId="7" borderId="7" xfId="0" applyFont="1" applyFill="1" applyBorder="1" applyAlignment="1">
      <alignment horizontal="center" vertical="top" wrapText="1"/>
    </xf>
    <xf numFmtId="0" fontId="33" fillId="7" borderId="61" xfId="0" applyFont="1" applyFill="1" applyBorder="1" applyAlignment="1">
      <alignment horizontal="center" vertical="top" wrapText="1"/>
    </xf>
    <xf numFmtId="0" fontId="30" fillId="0" borderId="0" xfId="0" applyFont="1" applyAlignment="1">
      <alignment horizontal="center" vertical="top" wrapText="1"/>
    </xf>
    <xf numFmtId="0" fontId="24" fillId="8" borderId="6" xfId="0" applyFont="1" applyFill="1" applyBorder="1" applyAlignment="1">
      <alignment horizontal="center" vertical="top" wrapText="1"/>
    </xf>
    <xf numFmtId="0" fontId="24" fillId="8" borderId="7" xfId="0" applyFont="1" applyFill="1" applyBorder="1" applyAlignment="1">
      <alignment horizontal="center" vertical="top" wrapText="1"/>
    </xf>
    <xf numFmtId="0" fontId="24" fillId="8" borderId="61" xfId="0" applyFont="1" applyFill="1" applyBorder="1" applyAlignment="1">
      <alignment horizontal="center" vertical="top" wrapText="1"/>
    </xf>
    <xf numFmtId="0" fontId="21" fillId="8" borderId="1" xfId="0" applyFont="1" applyFill="1" applyBorder="1" applyAlignment="1">
      <alignment horizontal="center" vertical="top" wrapText="1"/>
    </xf>
    <xf numFmtId="0" fontId="0" fillId="2" borderId="6" xfId="0" applyFill="1" applyBorder="1" applyAlignment="1">
      <alignment horizontal="center"/>
    </xf>
    <xf numFmtId="0" fontId="0" fillId="2" borderId="7" xfId="0" applyFill="1" applyBorder="1" applyAlignment="1">
      <alignment horizontal="center"/>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8" xfId="0" applyFont="1" applyFill="1" applyBorder="1" applyAlignment="1">
      <alignment horizontal="center" vertical="center" wrapText="1"/>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6"/>
  <sheetViews>
    <sheetView tabSelected="1" zoomScale="90" zoomScaleNormal="90" zoomScaleSheetLayoutView="85" zoomScalePageLayoutView="25" workbookViewId="0">
      <pane xSplit="3" ySplit="2" topLeftCell="Q159" activePane="bottomRight" state="frozen"/>
      <selection pane="topRight" activeCell="D1" sqref="D1"/>
      <selection pane="bottomLeft" activeCell="A3" sqref="A3"/>
      <selection pane="bottomRight" activeCell="AB175" sqref="AB175"/>
    </sheetView>
  </sheetViews>
  <sheetFormatPr defaultColWidth="9.140625" defaultRowHeight="11.25" x14ac:dyDescent="0.25"/>
  <cols>
    <col min="1" max="1" width="3.5703125" style="58" customWidth="1"/>
    <col min="2" max="2" width="11.7109375" style="162"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7.140625" style="58" customWidth="1"/>
    <col min="30" max="30" width="11.7109375" style="58" customWidth="1"/>
    <col min="31" max="31" width="11.42578125" style="58" customWidth="1"/>
    <col min="32" max="32" width="13.42578125" style="58" customWidth="1"/>
    <col min="33" max="33" width="40.7109375" style="103" customWidth="1"/>
    <col min="34" max="34" width="25.28515625" style="58" customWidth="1"/>
    <col min="35" max="16384" width="9.140625" style="58"/>
  </cols>
  <sheetData>
    <row r="1" spans="1:34" ht="12" thickBot="1" x14ac:dyDescent="0.3">
      <c r="Y1" s="716"/>
      <c r="Z1" s="716"/>
      <c r="AA1" s="716"/>
    </row>
    <row r="2" spans="1:34" ht="119.25" customHeight="1" thickBot="1" x14ac:dyDescent="0.3">
      <c r="A2" s="67" t="s">
        <v>0</v>
      </c>
      <c r="B2" s="67" t="s">
        <v>40</v>
      </c>
      <c r="C2" s="67" t="s">
        <v>48</v>
      </c>
      <c r="D2" s="70" t="s">
        <v>49</v>
      </c>
      <c r="E2" s="68" t="s">
        <v>50</v>
      </c>
      <c r="F2" s="76" t="s">
        <v>55</v>
      </c>
      <c r="G2" s="76" t="s">
        <v>56</v>
      </c>
      <c r="H2" s="69" t="s">
        <v>60</v>
      </c>
      <c r="I2" s="70" t="s">
        <v>99</v>
      </c>
      <c r="J2" s="76" t="s">
        <v>100</v>
      </c>
      <c r="K2" s="69" t="s">
        <v>57</v>
      </c>
      <c r="L2" s="98" t="s">
        <v>58</v>
      </c>
      <c r="M2" s="69" t="s">
        <v>101</v>
      </c>
      <c r="N2" s="144" t="s">
        <v>59</v>
      </c>
      <c r="O2" s="70" t="s">
        <v>102</v>
      </c>
      <c r="P2" s="70" t="s">
        <v>660</v>
      </c>
      <c r="Q2" s="298" t="s">
        <v>661</v>
      </c>
      <c r="R2" s="144" t="s">
        <v>662</v>
      </c>
      <c r="S2" s="149" t="s">
        <v>39</v>
      </c>
      <c r="T2" s="76" t="s">
        <v>41</v>
      </c>
      <c r="U2" s="76" t="s">
        <v>61</v>
      </c>
      <c r="V2" s="76" t="s">
        <v>62</v>
      </c>
      <c r="W2" s="76" t="s">
        <v>42</v>
      </c>
      <c r="X2" s="69" t="s">
        <v>63</v>
      </c>
      <c r="Y2" s="70" t="s">
        <v>692</v>
      </c>
      <c r="Z2" s="76" t="s">
        <v>43</v>
      </c>
      <c r="AA2" s="76" t="s">
        <v>45</v>
      </c>
      <c r="AB2" s="76" t="s">
        <v>721</v>
      </c>
      <c r="AC2" s="514" t="s">
        <v>718</v>
      </c>
      <c r="AD2" s="514" t="s">
        <v>719</v>
      </c>
      <c r="AE2" s="514" t="s">
        <v>64</v>
      </c>
      <c r="AF2" s="515" t="s">
        <v>65</v>
      </c>
      <c r="AG2" s="516" t="s">
        <v>44</v>
      </c>
      <c r="AH2" s="517" t="s">
        <v>717</v>
      </c>
    </row>
    <row r="3" spans="1:34" ht="84" customHeight="1" x14ac:dyDescent="0.25">
      <c r="A3" s="720">
        <v>1</v>
      </c>
      <c r="B3" s="722" t="s">
        <v>69</v>
      </c>
      <c r="C3" s="79" t="s">
        <v>51</v>
      </c>
      <c r="D3" s="77">
        <v>86</v>
      </c>
      <c r="E3" s="168"/>
      <c r="F3" s="71">
        <v>5</v>
      </c>
      <c r="G3" s="71">
        <v>0</v>
      </c>
      <c r="H3" s="72">
        <v>8</v>
      </c>
      <c r="I3" s="116" t="s">
        <v>104</v>
      </c>
      <c r="J3" s="71" t="s">
        <v>105</v>
      </c>
      <c r="K3" s="72">
        <v>56</v>
      </c>
      <c r="L3" s="77">
        <v>50</v>
      </c>
      <c r="M3" s="159" t="s">
        <v>249</v>
      </c>
      <c r="N3" s="233"/>
      <c r="O3" s="174"/>
      <c r="P3" s="168"/>
      <c r="Q3" s="168"/>
      <c r="R3" s="175"/>
      <c r="S3" s="176"/>
      <c r="T3" s="174"/>
      <c r="U3" s="174"/>
      <c r="V3" s="174"/>
      <c r="W3" s="177"/>
      <c r="X3" s="178"/>
      <c r="Y3" s="179"/>
      <c r="Z3" s="180"/>
      <c r="AA3" s="180"/>
      <c r="AB3" s="168"/>
      <c r="AC3" s="168"/>
      <c r="AD3" s="168"/>
      <c r="AE3" s="168"/>
      <c r="AF3" s="181"/>
      <c r="AG3" s="182"/>
      <c r="AH3" s="696">
        <f>Y5</f>
        <v>30183</v>
      </c>
    </row>
    <row r="4" spans="1:34" ht="15" customHeight="1" x14ac:dyDescent="0.25">
      <c r="A4" s="721"/>
      <c r="B4" s="723"/>
      <c r="C4" s="80" t="s">
        <v>52</v>
      </c>
      <c r="D4" s="267"/>
      <c r="E4" s="65" t="s">
        <v>109</v>
      </c>
      <c r="F4" s="259">
        <v>0</v>
      </c>
      <c r="G4" s="164">
        <v>0</v>
      </c>
      <c r="H4" s="183">
        <v>0</v>
      </c>
      <c r="I4" s="163"/>
      <c r="J4" s="164"/>
      <c r="K4" s="165"/>
      <c r="L4" s="166"/>
      <c r="M4" s="271"/>
      <c r="N4" s="166"/>
      <c r="O4" s="167"/>
      <c r="P4" s="164"/>
      <c r="Q4" s="164"/>
      <c r="R4" s="183"/>
      <c r="S4" s="184"/>
      <c r="T4" s="167"/>
      <c r="U4" s="167"/>
      <c r="V4" s="167"/>
      <c r="W4" s="185"/>
      <c r="X4" s="165"/>
      <c r="Y4" s="186"/>
      <c r="Z4" s="187"/>
      <c r="AA4" s="187"/>
      <c r="AB4" s="164"/>
      <c r="AC4" s="164"/>
      <c r="AD4" s="164"/>
      <c r="AE4" s="164"/>
      <c r="AF4" s="188"/>
      <c r="AG4" s="189"/>
      <c r="AH4" s="697"/>
    </row>
    <row r="5" spans="1:34" ht="140.25" x14ac:dyDescent="0.25">
      <c r="A5" s="721"/>
      <c r="B5" s="723"/>
      <c r="C5" s="81" t="s">
        <v>53</v>
      </c>
      <c r="D5" s="60">
        <v>41</v>
      </c>
      <c r="E5" s="164"/>
      <c r="F5" s="65">
        <v>30</v>
      </c>
      <c r="G5" s="65">
        <v>0</v>
      </c>
      <c r="H5" s="127">
        <v>33</v>
      </c>
      <c r="I5" s="95" t="s">
        <v>194</v>
      </c>
      <c r="J5" s="376" t="s">
        <v>286</v>
      </c>
      <c r="K5" s="118">
        <v>36</v>
      </c>
      <c r="L5" s="117">
        <v>36</v>
      </c>
      <c r="M5" s="111" t="s">
        <v>250</v>
      </c>
      <c r="N5" s="446">
        <v>30</v>
      </c>
      <c r="O5" s="545" t="s">
        <v>106</v>
      </c>
      <c r="P5" s="473" t="s">
        <v>724</v>
      </c>
      <c r="Q5" s="498">
        <v>0</v>
      </c>
      <c r="R5" s="546">
        <v>1</v>
      </c>
      <c r="S5" s="150" t="s">
        <v>95</v>
      </c>
      <c r="T5" s="151" t="s">
        <v>251</v>
      </c>
      <c r="U5" s="151" t="s">
        <v>107</v>
      </c>
      <c r="V5" s="151" t="s">
        <v>108</v>
      </c>
      <c r="W5" s="143" t="s">
        <v>195</v>
      </c>
      <c r="X5" s="127" t="s">
        <v>109</v>
      </c>
      <c r="Y5" s="496">
        <v>30183</v>
      </c>
      <c r="Z5" s="497">
        <f>Y5/100*85</f>
        <v>25655.55</v>
      </c>
      <c r="AA5" s="497">
        <f>Y5/100*15</f>
        <v>4527.45</v>
      </c>
      <c r="AB5" s="121" t="s">
        <v>109</v>
      </c>
      <c r="AC5" s="121">
        <v>0</v>
      </c>
      <c r="AD5" s="121">
        <v>0</v>
      </c>
      <c r="AE5" s="121" t="s">
        <v>109</v>
      </c>
      <c r="AF5" s="269" t="s">
        <v>252</v>
      </c>
      <c r="AG5" s="107" t="s">
        <v>110</v>
      </c>
      <c r="AH5" s="697"/>
    </row>
    <row r="6" spans="1:34" ht="15.75" customHeight="1" thickBot="1" x14ac:dyDescent="0.3">
      <c r="A6" s="721"/>
      <c r="B6" s="723"/>
      <c r="C6" s="733" t="s">
        <v>54</v>
      </c>
      <c r="D6" s="658"/>
      <c r="E6" s="662"/>
      <c r="F6" s="662">
        <v>0</v>
      </c>
      <c r="G6" s="662">
        <v>0</v>
      </c>
      <c r="H6" s="749">
        <v>0</v>
      </c>
      <c r="I6" s="95" t="s">
        <v>103</v>
      </c>
      <c r="J6" s="118">
        <v>8</v>
      </c>
      <c r="K6" s="118">
        <v>18</v>
      </c>
      <c r="L6" s="118">
        <f>SUM(4+5+2)</f>
        <v>11</v>
      </c>
      <c r="M6" s="635" t="s">
        <v>256</v>
      </c>
      <c r="N6" s="226"/>
      <c r="O6" s="163"/>
      <c r="P6" s="226"/>
      <c r="Q6" s="226"/>
      <c r="R6" s="226"/>
      <c r="S6" s="230"/>
      <c r="T6" s="190"/>
      <c r="U6" s="190"/>
      <c r="V6" s="190"/>
      <c r="W6" s="191"/>
      <c r="X6" s="192"/>
      <c r="Y6" s="193"/>
      <c r="Z6" s="194"/>
      <c r="AA6" s="194"/>
      <c r="AB6" s="169"/>
      <c r="AC6" s="169"/>
      <c r="AD6" s="169"/>
      <c r="AE6" s="169"/>
      <c r="AF6" s="195"/>
      <c r="AG6" s="196"/>
      <c r="AH6" s="697"/>
    </row>
    <row r="7" spans="1:34" ht="31.5" customHeight="1" thickBot="1" x14ac:dyDescent="0.3">
      <c r="A7" s="725"/>
      <c r="B7" s="732"/>
      <c r="C7" s="734"/>
      <c r="D7" s="660"/>
      <c r="E7" s="743"/>
      <c r="F7" s="743"/>
      <c r="G7" s="743"/>
      <c r="H7" s="750"/>
      <c r="I7" s="104" t="s">
        <v>134</v>
      </c>
      <c r="J7" s="173"/>
      <c r="K7" s="130">
        <v>43</v>
      </c>
      <c r="L7" s="258">
        <v>11</v>
      </c>
      <c r="M7" s="636"/>
      <c r="N7" s="171"/>
      <c r="O7" s="197"/>
      <c r="P7" s="170"/>
      <c r="Q7" s="170"/>
      <c r="R7" s="231"/>
      <c r="S7" s="232"/>
      <c r="T7" s="197"/>
      <c r="U7" s="197"/>
      <c r="V7" s="197"/>
      <c r="W7" s="198"/>
      <c r="X7" s="172"/>
      <c r="Y7" s="199"/>
      <c r="Z7" s="200"/>
      <c r="AA7" s="200"/>
      <c r="AB7" s="170"/>
      <c r="AC7" s="170"/>
      <c r="AD7" s="170"/>
      <c r="AE7" s="170"/>
      <c r="AF7" s="201"/>
      <c r="AG7" s="202"/>
      <c r="AH7" s="697"/>
    </row>
    <row r="8" spans="1:34" ht="38.25" x14ac:dyDescent="0.25">
      <c r="A8" s="720">
        <v>2</v>
      </c>
      <c r="B8" s="722" t="s">
        <v>70</v>
      </c>
      <c r="C8" s="79" t="s">
        <v>51</v>
      </c>
      <c r="D8" s="77">
        <v>14</v>
      </c>
      <c r="E8" s="168"/>
      <c r="F8" s="71">
        <v>0</v>
      </c>
      <c r="G8" s="71">
        <v>0</v>
      </c>
      <c r="H8" s="72">
        <v>0</v>
      </c>
      <c r="I8" s="116" t="s">
        <v>287</v>
      </c>
      <c r="J8" s="71" t="s">
        <v>105</v>
      </c>
      <c r="K8" s="72">
        <v>1</v>
      </c>
      <c r="L8" s="101">
        <v>1</v>
      </c>
      <c r="M8" s="159" t="s">
        <v>253</v>
      </c>
      <c r="N8" s="233"/>
      <c r="O8" s="174"/>
      <c r="P8" s="168"/>
      <c r="Q8" s="168"/>
      <c r="R8" s="175"/>
      <c r="S8" s="176"/>
      <c r="T8" s="174"/>
      <c r="U8" s="174"/>
      <c r="V8" s="174"/>
      <c r="W8" s="177"/>
      <c r="X8" s="178"/>
      <c r="Y8" s="179"/>
      <c r="Z8" s="180"/>
      <c r="AA8" s="180"/>
      <c r="AB8" s="168"/>
      <c r="AC8" s="168"/>
      <c r="AD8" s="168"/>
      <c r="AE8" s="168"/>
      <c r="AF8" s="181"/>
      <c r="AG8" s="182"/>
      <c r="AH8" s="677"/>
    </row>
    <row r="9" spans="1:34" ht="15.75" customHeight="1" x14ac:dyDescent="0.25">
      <c r="A9" s="721"/>
      <c r="B9" s="723"/>
      <c r="C9" s="80" t="s">
        <v>52</v>
      </c>
      <c r="D9" s="166"/>
      <c r="E9" s="164">
        <v>0</v>
      </c>
      <c r="F9" s="259">
        <v>0</v>
      </c>
      <c r="G9" s="164">
        <v>0</v>
      </c>
      <c r="H9" s="183">
        <v>0</v>
      </c>
      <c r="I9" s="163"/>
      <c r="J9" s="164"/>
      <c r="K9" s="165"/>
      <c r="L9" s="166"/>
      <c r="M9" s="271"/>
      <c r="N9" s="166"/>
      <c r="O9" s="167"/>
      <c r="P9" s="164"/>
      <c r="Q9" s="164"/>
      <c r="R9" s="183"/>
      <c r="S9" s="184"/>
      <c r="T9" s="167"/>
      <c r="U9" s="167"/>
      <c r="V9" s="167"/>
      <c r="W9" s="185"/>
      <c r="X9" s="165"/>
      <c r="Y9" s="186"/>
      <c r="Z9" s="187"/>
      <c r="AA9" s="187"/>
      <c r="AB9" s="164"/>
      <c r="AC9" s="164"/>
      <c r="AD9" s="164"/>
      <c r="AE9" s="164"/>
      <c r="AF9" s="188"/>
      <c r="AG9" s="189"/>
      <c r="AH9" s="677"/>
    </row>
    <row r="10" spans="1:34" ht="38.25" x14ac:dyDescent="0.25">
      <c r="A10" s="721"/>
      <c r="B10" s="723"/>
      <c r="C10" s="81" t="s">
        <v>53</v>
      </c>
      <c r="D10" s="60">
        <v>6</v>
      </c>
      <c r="E10" s="164"/>
      <c r="F10" s="65">
        <v>0</v>
      </c>
      <c r="G10" s="65">
        <v>0</v>
      </c>
      <c r="H10" s="127">
        <v>0</v>
      </c>
      <c r="I10" s="104" t="s">
        <v>288</v>
      </c>
      <c r="J10" s="65" t="s">
        <v>105</v>
      </c>
      <c r="K10" s="127">
        <v>1</v>
      </c>
      <c r="L10" s="99">
        <v>1</v>
      </c>
      <c r="M10" s="160" t="s">
        <v>253</v>
      </c>
      <c r="N10" s="166"/>
      <c r="O10" s="167"/>
      <c r="P10" s="164"/>
      <c r="Q10" s="164"/>
      <c r="R10" s="183"/>
      <c r="S10" s="184"/>
      <c r="T10" s="167"/>
      <c r="U10" s="167"/>
      <c r="V10" s="167"/>
      <c r="W10" s="185"/>
      <c r="X10" s="165"/>
      <c r="Y10" s="186"/>
      <c r="Z10" s="187"/>
      <c r="AA10" s="187"/>
      <c r="AB10" s="164"/>
      <c r="AC10" s="164"/>
      <c r="AD10" s="164"/>
      <c r="AE10" s="164"/>
      <c r="AF10" s="188"/>
      <c r="AG10" s="189"/>
      <c r="AH10" s="677"/>
    </row>
    <row r="11" spans="1:34" ht="26.25" customHeight="1" thickBot="1" x14ac:dyDescent="0.3">
      <c r="A11" s="725"/>
      <c r="B11" s="732"/>
      <c r="C11" s="82" t="s">
        <v>54</v>
      </c>
      <c r="D11" s="234"/>
      <c r="E11" s="169"/>
      <c r="F11" s="169">
        <v>0</v>
      </c>
      <c r="G11" s="169">
        <v>0</v>
      </c>
      <c r="H11" s="192">
        <v>0</v>
      </c>
      <c r="I11" s="104" t="s">
        <v>134</v>
      </c>
      <c r="J11" s="169"/>
      <c r="K11" s="192"/>
      <c r="L11" s="234"/>
      <c r="M11" s="272"/>
      <c r="N11" s="234"/>
      <c r="O11" s="190"/>
      <c r="P11" s="169"/>
      <c r="Q11" s="169"/>
      <c r="R11" s="235"/>
      <c r="S11" s="236"/>
      <c r="T11" s="190"/>
      <c r="U11" s="190"/>
      <c r="V11" s="190"/>
      <c r="W11" s="191"/>
      <c r="X11" s="192"/>
      <c r="Y11" s="193"/>
      <c r="Z11" s="194"/>
      <c r="AA11" s="194"/>
      <c r="AB11" s="169"/>
      <c r="AC11" s="169"/>
      <c r="AD11" s="169"/>
      <c r="AE11" s="169"/>
      <c r="AF11" s="195"/>
      <c r="AG11" s="196"/>
      <c r="AH11" s="677"/>
    </row>
    <row r="12" spans="1:34" ht="38.25" x14ac:dyDescent="0.25">
      <c r="A12" s="720">
        <v>3</v>
      </c>
      <c r="B12" s="722" t="s">
        <v>71</v>
      </c>
      <c r="C12" s="79" t="s">
        <v>51</v>
      </c>
      <c r="D12" s="77">
        <v>71</v>
      </c>
      <c r="E12" s="168"/>
      <c r="F12" s="71">
        <v>0</v>
      </c>
      <c r="G12" s="71">
        <v>3</v>
      </c>
      <c r="H12" s="72">
        <v>0</v>
      </c>
      <c r="I12" s="94" t="s">
        <v>157</v>
      </c>
      <c r="J12" s="71" t="s">
        <v>105</v>
      </c>
      <c r="K12" s="72">
        <v>0</v>
      </c>
      <c r="L12" s="77">
        <v>3</v>
      </c>
      <c r="M12" s="284" t="s">
        <v>291</v>
      </c>
      <c r="N12" s="233"/>
      <c r="O12" s="174"/>
      <c r="P12" s="168"/>
      <c r="Q12" s="168"/>
      <c r="R12" s="175"/>
      <c r="S12" s="176"/>
      <c r="T12" s="174"/>
      <c r="U12" s="174"/>
      <c r="V12" s="174"/>
      <c r="W12" s="177"/>
      <c r="X12" s="178"/>
      <c r="Y12" s="179"/>
      <c r="Z12" s="180"/>
      <c r="AA12" s="180"/>
      <c r="AB12" s="168"/>
      <c r="AC12" s="168"/>
      <c r="AD12" s="168"/>
      <c r="AE12" s="168"/>
      <c r="AF12" s="181"/>
      <c r="AG12" s="182"/>
      <c r="AH12" s="677"/>
    </row>
    <row r="13" spans="1:34" ht="15.75" customHeight="1" thickBot="1" x14ac:dyDescent="0.3">
      <c r="A13" s="721"/>
      <c r="B13" s="723"/>
      <c r="C13" s="80" t="s">
        <v>52</v>
      </c>
      <c r="D13" s="166"/>
      <c r="E13" s="65" t="s">
        <v>109</v>
      </c>
      <c r="F13" s="259">
        <v>0</v>
      </c>
      <c r="G13" s="164">
        <v>0</v>
      </c>
      <c r="H13" s="165">
        <v>0</v>
      </c>
      <c r="I13" s="252"/>
      <c r="J13" s="164"/>
      <c r="K13" s="165"/>
      <c r="L13" s="166"/>
      <c r="M13" s="271"/>
      <c r="N13" s="166"/>
      <c r="O13" s="167"/>
      <c r="P13" s="164"/>
      <c r="Q13" s="164"/>
      <c r="R13" s="183"/>
      <c r="S13" s="184"/>
      <c r="T13" s="167"/>
      <c r="U13" s="167"/>
      <c r="V13" s="167"/>
      <c r="W13" s="185"/>
      <c r="X13" s="165"/>
      <c r="Y13" s="186"/>
      <c r="Z13" s="187"/>
      <c r="AA13" s="187"/>
      <c r="AB13" s="164"/>
      <c r="AC13" s="164"/>
      <c r="AD13" s="164"/>
      <c r="AE13" s="164"/>
      <c r="AF13" s="188"/>
      <c r="AG13" s="189"/>
      <c r="AH13" s="677"/>
    </row>
    <row r="14" spans="1:34" ht="42" customHeight="1" x14ac:dyDescent="0.25">
      <c r="A14" s="721"/>
      <c r="B14" s="723"/>
      <c r="C14" s="81" t="s">
        <v>53</v>
      </c>
      <c r="D14" s="58">
        <v>19</v>
      </c>
      <c r="E14" s="166"/>
      <c r="F14" s="65">
        <v>0</v>
      </c>
      <c r="G14" s="65">
        <v>0</v>
      </c>
      <c r="H14" s="127">
        <v>0</v>
      </c>
      <c r="I14" s="94" t="s">
        <v>289</v>
      </c>
      <c r="J14" s="65" t="s">
        <v>105</v>
      </c>
      <c r="K14" s="127">
        <v>0</v>
      </c>
      <c r="L14" s="60">
        <v>0</v>
      </c>
      <c r="M14" s="160" t="s">
        <v>290</v>
      </c>
      <c r="N14" s="166"/>
      <c r="O14" s="167"/>
      <c r="P14" s="164"/>
      <c r="Q14" s="164"/>
      <c r="R14" s="183"/>
      <c r="S14" s="184"/>
      <c r="T14" s="167"/>
      <c r="U14" s="167"/>
      <c r="V14" s="167"/>
      <c r="W14" s="185"/>
      <c r="X14" s="165"/>
      <c r="Y14" s="186"/>
      <c r="Z14" s="187"/>
      <c r="AA14" s="187"/>
      <c r="AB14" s="164"/>
      <c r="AC14" s="164"/>
      <c r="AD14" s="164"/>
      <c r="AE14" s="164"/>
      <c r="AF14" s="188"/>
      <c r="AG14" s="189"/>
      <c r="AH14" s="677"/>
    </row>
    <row r="15" spans="1:34" ht="30.75" customHeight="1" thickBot="1" x14ac:dyDescent="0.3">
      <c r="A15" s="725"/>
      <c r="B15" s="732"/>
      <c r="C15" s="82" t="s">
        <v>54</v>
      </c>
      <c r="D15" s="234"/>
      <c r="E15" s="169">
        <v>0</v>
      </c>
      <c r="F15" s="169">
        <v>0</v>
      </c>
      <c r="G15" s="169">
        <v>0</v>
      </c>
      <c r="H15" s="192">
        <v>0</v>
      </c>
      <c r="I15" s="104" t="s">
        <v>134</v>
      </c>
      <c r="J15" s="120" t="s">
        <v>105</v>
      </c>
      <c r="K15" s="128">
        <v>1</v>
      </c>
      <c r="L15" s="270">
        <v>2</v>
      </c>
      <c r="M15" s="274" t="s">
        <v>256</v>
      </c>
      <c r="N15" s="234"/>
      <c r="O15" s="190"/>
      <c r="P15" s="169"/>
      <c r="Q15" s="169"/>
      <c r="R15" s="235"/>
      <c r="S15" s="236"/>
      <c r="T15" s="190"/>
      <c r="U15" s="190"/>
      <c r="V15" s="190"/>
      <c r="W15" s="191"/>
      <c r="X15" s="192"/>
      <c r="Y15" s="193"/>
      <c r="Z15" s="194"/>
      <c r="AA15" s="194"/>
      <c r="AB15" s="169"/>
      <c r="AC15" s="169"/>
      <c r="AD15" s="169"/>
      <c r="AE15" s="169"/>
      <c r="AF15" s="195"/>
      <c r="AG15" s="196"/>
      <c r="AH15" s="677"/>
    </row>
    <row r="16" spans="1:34" ht="63.75" x14ac:dyDescent="0.25">
      <c r="A16" s="720">
        <v>4</v>
      </c>
      <c r="B16" s="722" t="s">
        <v>72</v>
      </c>
      <c r="C16" s="79" t="s">
        <v>51</v>
      </c>
      <c r="D16" s="77">
        <v>105</v>
      </c>
      <c r="E16" s="168"/>
      <c r="F16" s="71">
        <v>6</v>
      </c>
      <c r="G16" s="71">
        <v>0</v>
      </c>
      <c r="H16" s="412">
        <v>1</v>
      </c>
      <c r="I16" s="94" t="s">
        <v>292</v>
      </c>
      <c r="J16" s="71" t="s">
        <v>105</v>
      </c>
      <c r="K16" s="72">
        <v>9</v>
      </c>
      <c r="L16" s="101">
        <f>SUM(10+8+9)</f>
        <v>27</v>
      </c>
      <c r="M16" s="159" t="s">
        <v>254</v>
      </c>
      <c r="N16" s="413"/>
      <c r="O16" s="414"/>
      <c r="P16" s="415"/>
      <c r="Q16" s="415"/>
      <c r="R16" s="416"/>
      <c r="S16" s="417"/>
      <c r="T16" s="414"/>
      <c r="U16" s="414"/>
      <c r="V16" s="414"/>
      <c r="W16" s="418"/>
      <c r="X16" s="419"/>
      <c r="Y16" s="387"/>
      <c r="Z16" s="388"/>
      <c r="AA16" s="388"/>
      <c r="AB16" s="415"/>
      <c r="AC16" s="415"/>
      <c r="AD16" s="415"/>
      <c r="AE16" s="415"/>
      <c r="AF16" s="420"/>
      <c r="AG16" s="421"/>
      <c r="AH16" s="711"/>
    </row>
    <row r="17" spans="1:34" ht="15" customHeight="1" x14ac:dyDescent="0.25">
      <c r="A17" s="721"/>
      <c r="B17" s="723"/>
      <c r="C17" s="80" t="s">
        <v>52</v>
      </c>
      <c r="D17" s="166"/>
      <c r="E17" s="65">
        <v>83</v>
      </c>
      <c r="F17" s="121">
        <v>16</v>
      </c>
      <c r="G17" s="65">
        <v>0</v>
      </c>
      <c r="H17" s="127">
        <v>0</v>
      </c>
      <c r="I17" s="253"/>
      <c r="J17" s="164"/>
      <c r="K17" s="165"/>
      <c r="L17" s="166"/>
      <c r="M17" s="271" t="s">
        <v>118</v>
      </c>
      <c r="N17" s="267"/>
      <c r="O17" s="378"/>
      <c r="P17" s="251"/>
      <c r="Q17" s="251"/>
      <c r="R17" s="379"/>
      <c r="S17" s="380"/>
      <c r="T17" s="378"/>
      <c r="U17" s="378"/>
      <c r="V17" s="378"/>
      <c r="W17" s="381"/>
      <c r="X17" s="382"/>
      <c r="Y17" s="383"/>
      <c r="Z17" s="384"/>
      <c r="AA17" s="384"/>
      <c r="AB17" s="251"/>
      <c r="AC17" s="251"/>
      <c r="AD17" s="251"/>
      <c r="AE17" s="251"/>
      <c r="AF17" s="385"/>
      <c r="AG17" s="386"/>
      <c r="AH17" s="712"/>
    </row>
    <row r="18" spans="1:34" ht="41.25" customHeight="1" thickBot="1" x14ac:dyDescent="0.3">
      <c r="A18" s="721"/>
      <c r="B18" s="723"/>
      <c r="C18" s="81" t="s">
        <v>53</v>
      </c>
      <c r="D18" s="60">
        <v>18</v>
      </c>
      <c r="E18" s="164"/>
      <c r="F18" s="65">
        <v>7</v>
      </c>
      <c r="G18" s="65">
        <v>0</v>
      </c>
      <c r="H18" s="138">
        <v>7</v>
      </c>
      <c r="I18" s="95" t="s">
        <v>293</v>
      </c>
      <c r="J18" s="65" t="s">
        <v>105</v>
      </c>
      <c r="K18" s="127">
        <v>14</v>
      </c>
      <c r="L18" s="99">
        <v>7</v>
      </c>
      <c r="M18" s="160" t="s">
        <v>119</v>
      </c>
      <c r="N18" s="267"/>
      <c r="O18" s="378"/>
      <c r="P18" s="251"/>
      <c r="Q18" s="251"/>
      <c r="R18" s="379"/>
      <c r="S18" s="380"/>
      <c r="T18" s="378"/>
      <c r="U18" s="378"/>
      <c r="V18" s="378"/>
      <c r="W18" s="381"/>
      <c r="X18" s="382"/>
      <c r="Y18" s="383"/>
      <c r="Z18" s="384"/>
      <c r="AA18" s="384"/>
      <c r="AB18" s="251"/>
      <c r="AC18" s="251"/>
      <c r="AD18" s="251"/>
      <c r="AE18" s="251"/>
      <c r="AF18" s="385"/>
      <c r="AG18" s="386"/>
      <c r="AH18" s="712"/>
    </row>
    <row r="19" spans="1:34" ht="37.5" customHeight="1" thickBot="1" x14ac:dyDescent="0.3">
      <c r="A19" s="725"/>
      <c r="B19" s="732"/>
      <c r="C19" s="82" t="s">
        <v>54</v>
      </c>
      <c r="D19" s="234"/>
      <c r="E19" s="169">
        <v>0</v>
      </c>
      <c r="F19" s="169">
        <v>0</v>
      </c>
      <c r="G19" s="169">
        <v>0</v>
      </c>
      <c r="H19" s="192">
        <v>0</v>
      </c>
      <c r="I19" s="104" t="s">
        <v>134</v>
      </c>
      <c r="J19" s="120" t="s">
        <v>105</v>
      </c>
      <c r="K19" s="128">
        <v>12</v>
      </c>
      <c r="L19" s="100">
        <v>1</v>
      </c>
      <c r="M19" s="274" t="s">
        <v>257</v>
      </c>
      <c r="N19" s="389"/>
      <c r="O19" s="390"/>
      <c r="P19" s="391"/>
      <c r="Q19" s="391"/>
      <c r="R19" s="392"/>
      <c r="S19" s="393"/>
      <c r="T19" s="390"/>
      <c r="U19" s="390"/>
      <c r="V19" s="390"/>
      <c r="W19" s="394"/>
      <c r="X19" s="395"/>
      <c r="Y19" s="396"/>
      <c r="Z19" s="397"/>
      <c r="AA19" s="397"/>
      <c r="AB19" s="391"/>
      <c r="AC19" s="391"/>
      <c r="AD19" s="391"/>
      <c r="AE19" s="391"/>
      <c r="AF19" s="398"/>
      <c r="AG19" s="399"/>
      <c r="AH19" s="712"/>
    </row>
    <row r="20" spans="1:34" ht="39" thickBot="1" x14ac:dyDescent="0.3">
      <c r="A20" s="720">
        <v>5</v>
      </c>
      <c r="B20" s="722" t="s">
        <v>73</v>
      </c>
      <c r="C20" s="79" t="s">
        <v>51</v>
      </c>
      <c r="D20" s="77">
        <v>33</v>
      </c>
      <c r="E20" s="168"/>
      <c r="F20" s="71">
        <v>0</v>
      </c>
      <c r="G20" s="71">
        <v>0</v>
      </c>
      <c r="H20" s="72">
        <v>0</v>
      </c>
      <c r="I20" s="96" t="s">
        <v>158</v>
      </c>
      <c r="J20" s="71" t="s">
        <v>105</v>
      </c>
      <c r="K20" s="72" t="s">
        <v>109</v>
      </c>
      <c r="L20" s="101">
        <v>0</v>
      </c>
      <c r="M20" s="284" t="s">
        <v>256</v>
      </c>
      <c r="N20" s="233"/>
      <c r="O20" s="174"/>
      <c r="P20" s="168"/>
      <c r="Q20" s="168"/>
      <c r="R20" s="175"/>
      <c r="S20" s="176"/>
      <c r="T20" s="174"/>
      <c r="U20" s="174"/>
      <c r="V20" s="174"/>
      <c r="W20" s="177"/>
      <c r="X20" s="178"/>
      <c r="Y20" s="203"/>
      <c r="Z20" s="204"/>
      <c r="AA20" s="204"/>
      <c r="AB20" s="168"/>
      <c r="AC20" s="168"/>
      <c r="AD20" s="168"/>
      <c r="AE20" s="168"/>
      <c r="AF20" s="181"/>
      <c r="AG20" s="182"/>
      <c r="AH20" s="713"/>
    </row>
    <row r="21" spans="1:34" ht="15" customHeight="1" thickBot="1" x14ac:dyDescent="0.3">
      <c r="A21" s="721"/>
      <c r="B21" s="723"/>
      <c r="C21" s="80" t="s">
        <v>52</v>
      </c>
      <c r="D21" s="166"/>
      <c r="E21" s="164"/>
      <c r="F21" s="164"/>
      <c r="G21" s="164"/>
      <c r="H21" s="165"/>
      <c r="I21" s="252"/>
      <c r="J21" s="164"/>
      <c r="K21" s="165"/>
      <c r="L21" s="166"/>
      <c r="M21" s="271"/>
      <c r="N21" s="166"/>
      <c r="O21" s="167"/>
      <c r="P21" s="164"/>
      <c r="Q21" s="164"/>
      <c r="R21" s="183"/>
      <c r="S21" s="184"/>
      <c r="T21" s="167"/>
      <c r="U21" s="167"/>
      <c r="V21" s="167"/>
      <c r="W21" s="185"/>
      <c r="X21" s="165"/>
      <c r="Y21" s="203"/>
      <c r="Z21" s="204"/>
      <c r="AA21" s="204"/>
      <c r="AB21" s="164"/>
      <c r="AC21" s="164"/>
      <c r="AD21" s="164"/>
      <c r="AE21" s="164"/>
      <c r="AF21" s="188"/>
      <c r="AG21" s="189"/>
      <c r="AH21" s="714"/>
    </row>
    <row r="22" spans="1:34" ht="36.75" customHeight="1" thickBot="1" x14ac:dyDescent="0.3">
      <c r="A22" s="721"/>
      <c r="B22" s="723"/>
      <c r="C22" s="81" t="s">
        <v>53</v>
      </c>
      <c r="D22" s="60">
        <v>3</v>
      </c>
      <c r="E22" s="164"/>
      <c r="F22" s="65">
        <v>0</v>
      </c>
      <c r="G22" s="65">
        <v>0</v>
      </c>
      <c r="H22" s="127">
        <v>0</v>
      </c>
      <c r="I22" s="96" t="s">
        <v>159</v>
      </c>
      <c r="J22" s="65" t="s">
        <v>105</v>
      </c>
      <c r="K22" s="127" t="s">
        <v>109</v>
      </c>
      <c r="L22" s="99">
        <v>0</v>
      </c>
      <c r="M22" s="160" t="s">
        <v>256</v>
      </c>
      <c r="N22" s="166"/>
      <c r="O22" s="167"/>
      <c r="P22" s="164"/>
      <c r="Q22" s="164"/>
      <c r="R22" s="183"/>
      <c r="S22" s="184"/>
      <c r="T22" s="167"/>
      <c r="U22" s="167"/>
      <c r="V22" s="167"/>
      <c r="W22" s="185"/>
      <c r="X22" s="165"/>
      <c r="Y22" s="203"/>
      <c r="Z22" s="204"/>
      <c r="AA22" s="204"/>
      <c r="AB22" s="164"/>
      <c r="AC22" s="164"/>
      <c r="AD22" s="164"/>
      <c r="AE22" s="164"/>
      <c r="AF22" s="188"/>
      <c r="AG22" s="189"/>
      <c r="AH22" s="714"/>
    </row>
    <row r="23" spans="1:34" ht="41.25" customHeight="1" thickBot="1" x14ac:dyDescent="0.3">
      <c r="A23" s="725"/>
      <c r="B23" s="732"/>
      <c r="C23" s="82" t="s">
        <v>54</v>
      </c>
      <c r="D23" s="234"/>
      <c r="E23" s="169">
        <v>0</v>
      </c>
      <c r="F23" s="169">
        <v>0</v>
      </c>
      <c r="G23" s="169">
        <v>0</v>
      </c>
      <c r="H23" s="192">
        <v>0</v>
      </c>
      <c r="I23" s="96" t="s">
        <v>135</v>
      </c>
      <c r="J23" s="120" t="s">
        <v>105</v>
      </c>
      <c r="K23" s="128">
        <v>10</v>
      </c>
      <c r="L23" s="100">
        <v>3</v>
      </c>
      <c r="M23" s="274" t="s">
        <v>256</v>
      </c>
      <c r="N23" s="234"/>
      <c r="O23" s="190"/>
      <c r="P23" s="169"/>
      <c r="Q23" s="169"/>
      <c r="R23" s="235"/>
      <c r="S23" s="236"/>
      <c r="T23" s="190"/>
      <c r="U23" s="190"/>
      <c r="V23" s="190"/>
      <c r="W23" s="191"/>
      <c r="X23" s="192"/>
      <c r="Y23" s="203"/>
      <c r="Z23" s="204"/>
      <c r="AA23" s="204"/>
      <c r="AB23" s="169"/>
      <c r="AC23" s="169"/>
      <c r="AD23" s="169"/>
      <c r="AE23" s="169"/>
      <c r="AF23" s="195"/>
      <c r="AG23" s="196"/>
      <c r="AH23" s="715"/>
    </row>
    <row r="24" spans="1:34" ht="64.5" thickBot="1" x14ac:dyDescent="0.3">
      <c r="A24" s="720">
        <v>6</v>
      </c>
      <c r="B24" s="722" t="s">
        <v>74</v>
      </c>
      <c r="C24" s="79" t="s">
        <v>51</v>
      </c>
      <c r="D24" s="77">
        <v>249</v>
      </c>
      <c r="E24" s="168"/>
      <c r="F24" s="71">
        <v>10</v>
      </c>
      <c r="G24" s="71">
        <v>0</v>
      </c>
      <c r="H24" s="72">
        <v>9</v>
      </c>
      <c r="I24" s="94" t="s">
        <v>295</v>
      </c>
      <c r="J24" s="71" t="s">
        <v>105</v>
      </c>
      <c r="K24" s="72" t="s">
        <v>248</v>
      </c>
      <c r="L24" s="101">
        <f>SUM(5+3)</f>
        <v>8</v>
      </c>
      <c r="M24" s="158" t="s">
        <v>254</v>
      </c>
      <c r="N24" s="233"/>
      <c r="O24" s="174"/>
      <c r="P24" s="168"/>
      <c r="Q24" s="168"/>
      <c r="R24" s="175"/>
      <c r="S24" s="176"/>
      <c r="T24" s="174"/>
      <c r="U24" s="174"/>
      <c r="V24" s="174"/>
      <c r="W24" s="177"/>
      <c r="X24" s="178"/>
      <c r="Y24" s="203"/>
      <c r="Z24" s="204"/>
      <c r="AA24" s="204"/>
      <c r="AB24" s="168"/>
      <c r="AC24" s="168"/>
      <c r="AD24" s="168"/>
      <c r="AE24" s="168"/>
      <c r="AF24" s="181"/>
      <c r="AG24" s="182"/>
      <c r="AH24" s="677"/>
    </row>
    <row r="25" spans="1:34" ht="15.75" customHeight="1" thickBot="1" x14ac:dyDescent="0.3">
      <c r="A25" s="721"/>
      <c r="B25" s="723"/>
      <c r="C25" s="80" t="s">
        <v>52</v>
      </c>
      <c r="D25" s="166"/>
      <c r="E25" s="65">
        <v>285</v>
      </c>
      <c r="F25" s="121">
        <v>57</v>
      </c>
      <c r="G25" s="65">
        <v>2</v>
      </c>
      <c r="H25" s="126">
        <v>0</v>
      </c>
      <c r="I25" s="288"/>
      <c r="J25" s="164"/>
      <c r="K25" s="165"/>
      <c r="L25" s="166"/>
      <c r="M25" s="271"/>
      <c r="N25" s="166"/>
      <c r="O25" s="167"/>
      <c r="P25" s="164"/>
      <c r="Q25" s="164"/>
      <c r="R25" s="183"/>
      <c r="S25" s="184"/>
      <c r="T25" s="167"/>
      <c r="U25" s="167"/>
      <c r="V25" s="167"/>
      <c r="W25" s="185"/>
      <c r="X25" s="165"/>
      <c r="Y25" s="203"/>
      <c r="Z25" s="204"/>
      <c r="AA25" s="204"/>
      <c r="AB25" s="164"/>
      <c r="AC25" s="164"/>
      <c r="AD25" s="164"/>
      <c r="AE25" s="164"/>
      <c r="AF25" s="188"/>
      <c r="AG25" s="189"/>
      <c r="AH25" s="677"/>
    </row>
    <row r="26" spans="1:34" ht="46.5" customHeight="1" thickBot="1" x14ac:dyDescent="0.3">
      <c r="A26" s="721"/>
      <c r="B26" s="723"/>
      <c r="C26" s="81" t="s">
        <v>53</v>
      </c>
      <c r="D26" s="60">
        <v>24</v>
      </c>
      <c r="E26" s="164"/>
      <c r="F26" s="65">
        <v>8</v>
      </c>
      <c r="G26" s="65">
        <v>0</v>
      </c>
      <c r="H26" s="127">
        <v>12</v>
      </c>
      <c r="I26" s="104" t="s">
        <v>160</v>
      </c>
      <c r="J26" s="65" t="s">
        <v>105</v>
      </c>
      <c r="K26" s="127" t="s">
        <v>109</v>
      </c>
      <c r="L26" s="99">
        <v>8</v>
      </c>
      <c r="M26" s="274" t="s">
        <v>294</v>
      </c>
      <c r="N26" s="166"/>
      <c r="O26" s="167"/>
      <c r="P26" s="164"/>
      <c r="Q26" s="164"/>
      <c r="R26" s="183"/>
      <c r="S26" s="184"/>
      <c r="T26" s="167"/>
      <c r="U26" s="167"/>
      <c r="V26" s="167"/>
      <c r="W26" s="185"/>
      <c r="X26" s="165"/>
      <c r="Y26" s="203"/>
      <c r="Z26" s="204"/>
      <c r="AA26" s="204"/>
      <c r="AB26" s="164"/>
      <c r="AC26" s="164"/>
      <c r="AD26" s="164"/>
      <c r="AE26" s="164"/>
      <c r="AF26" s="188"/>
      <c r="AG26" s="189"/>
      <c r="AH26" s="677"/>
    </row>
    <row r="27" spans="1:34" ht="36.75" customHeight="1" thickBot="1" x14ac:dyDescent="0.3">
      <c r="A27" s="725"/>
      <c r="B27" s="732"/>
      <c r="C27" s="82" t="s">
        <v>54</v>
      </c>
      <c r="D27" s="234"/>
      <c r="E27" s="169">
        <v>0</v>
      </c>
      <c r="F27" s="169">
        <v>0</v>
      </c>
      <c r="G27" s="169">
        <v>0</v>
      </c>
      <c r="H27" s="192">
        <v>0</v>
      </c>
      <c r="I27" s="124" t="s">
        <v>135</v>
      </c>
      <c r="J27" s="120">
        <v>3</v>
      </c>
      <c r="K27" s="128">
        <v>3</v>
      </c>
      <c r="L27" s="100">
        <v>6</v>
      </c>
      <c r="M27" s="274" t="s">
        <v>256</v>
      </c>
      <c r="N27" s="242"/>
      <c r="O27" s="190"/>
      <c r="P27" s="169"/>
      <c r="Q27" s="169"/>
      <c r="R27" s="235"/>
      <c r="S27" s="236"/>
      <c r="T27" s="190"/>
      <c r="U27" s="190"/>
      <c r="V27" s="190"/>
      <c r="W27" s="191"/>
      <c r="X27" s="192"/>
      <c r="Y27" s="203"/>
      <c r="Z27" s="204"/>
      <c r="AA27" s="204"/>
      <c r="AB27" s="169"/>
      <c r="AC27" s="169"/>
      <c r="AD27" s="169"/>
      <c r="AE27" s="169"/>
      <c r="AF27" s="195"/>
      <c r="AG27" s="196"/>
      <c r="AH27" s="677"/>
    </row>
    <row r="28" spans="1:34" ht="77.25" customHeight="1" thickBot="1" x14ac:dyDescent="0.3">
      <c r="A28" s="720">
        <v>7</v>
      </c>
      <c r="B28" s="722" t="s">
        <v>75</v>
      </c>
      <c r="C28" s="722" t="s">
        <v>51</v>
      </c>
      <c r="D28" s="625">
        <v>246</v>
      </c>
      <c r="E28" s="651"/>
      <c r="F28" s="601">
        <v>12</v>
      </c>
      <c r="G28" s="748">
        <v>50</v>
      </c>
      <c r="H28" s="748">
        <v>70</v>
      </c>
      <c r="I28" s="111" t="s">
        <v>161</v>
      </c>
      <c r="J28" s="71" t="s">
        <v>105</v>
      </c>
      <c r="K28" s="72">
        <v>50</v>
      </c>
      <c r="L28" s="625">
        <f>SUM(6+5+3)</f>
        <v>14</v>
      </c>
      <c r="M28" s="622" t="s">
        <v>296</v>
      </c>
      <c r="N28" s="452">
        <v>10</v>
      </c>
      <c r="O28" s="486" t="s">
        <v>606</v>
      </c>
      <c r="P28" s="487">
        <v>6</v>
      </c>
      <c r="Q28" s="487">
        <v>6</v>
      </c>
      <c r="R28" s="450">
        <v>0</v>
      </c>
      <c r="S28" s="451" t="s">
        <v>88</v>
      </c>
      <c r="T28" s="693" t="s">
        <v>278</v>
      </c>
      <c r="U28" s="693" t="s">
        <v>279</v>
      </c>
      <c r="V28" s="693" t="s">
        <v>280</v>
      </c>
      <c r="W28" s="693" t="s">
        <v>150</v>
      </c>
      <c r="X28" s="694" t="s">
        <v>156</v>
      </c>
      <c r="Y28" s="703">
        <v>4165458.24</v>
      </c>
      <c r="Z28" s="698">
        <v>1875621.82</v>
      </c>
      <c r="AA28" s="698">
        <v>284602.46000000002</v>
      </c>
      <c r="AB28" s="581">
        <v>401914.68</v>
      </c>
      <c r="AC28" s="581">
        <v>1588319.28</v>
      </c>
      <c r="AD28" s="707">
        <v>15000</v>
      </c>
      <c r="AE28" s="601" t="s">
        <v>109</v>
      </c>
      <c r="AF28" s="717" t="s">
        <v>109</v>
      </c>
      <c r="AG28" s="108"/>
      <c r="AH28" s="675">
        <f>SUM(Y28:Y36)</f>
        <v>4165458.24</v>
      </c>
    </row>
    <row r="29" spans="1:34" ht="26.25" thickBot="1" x14ac:dyDescent="0.3">
      <c r="A29" s="721"/>
      <c r="B29" s="723"/>
      <c r="C29" s="723"/>
      <c r="D29" s="626"/>
      <c r="E29" s="663"/>
      <c r="F29" s="653"/>
      <c r="G29" s="655"/>
      <c r="H29" s="655"/>
      <c r="I29" s="111" t="s">
        <v>297</v>
      </c>
      <c r="J29" s="92" t="s">
        <v>105</v>
      </c>
      <c r="K29" s="93" t="s">
        <v>109</v>
      </c>
      <c r="L29" s="626"/>
      <c r="M29" s="623"/>
      <c r="N29" s="452">
        <v>30</v>
      </c>
      <c r="O29" s="475" t="s">
        <v>607</v>
      </c>
      <c r="P29" s="479">
        <v>25</v>
      </c>
      <c r="Q29" s="479">
        <v>25</v>
      </c>
      <c r="R29" s="443">
        <v>0</v>
      </c>
      <c r="S29" s="451" t="s">
        <v>88</v>
      </c>
      <c r="T29" s="598"/>
      <c r="U29" s="598"/>
      <c r="V29" s="598"/>
      <c r="W29" s="598"/>
      <c r="X29" s="695"/>
      <c r="Y29" s="704"/>
      <c r="Z29" s="699"/>
      <c r="AA29" s="699"/>
      <c r="AB29" s="600"/>
      <c r="AC29" s="600"/>
      <c r="AD29" s="600"/>
      <c r="AE29" s="653"/>
      <c r="AF29" s="718"/>
      <c r="AG29" s="109"/>
      <c r="AH29" s="676"/>
    </row>
    <row r="30" spans="1:34" ht="43.5" customHeight="1" x14ac:dyDescent="0.25">
      <c r="A30" s="721"/>
      <c r="B30" s="723"/>
      <c r="C30" s="723"/>
      <c r="D30" s="626"/>
      <c r="E30" s="663"/>
      <c r="F30" s="653"/>
      <c r="G30" s="655"/>
      <c r="H30" s="655"/>
      <c r="I30" s="111" t="s">
        <v>226</v>
      </c>
      <c r="J30" s="92">
        <v>10</v>
      </c>
      <c r="K30" s="93">
        <v>25</v>
      </c>
      <c r="L30" s="627"/>
      <c r="M30" s="624"/>
      <c r="N30" s="452">
        <v>30</v>
      </c>
      <c r="O30" s="475" t="s">
        <v>608</v>
      </c>
      <c r="P30" s="479">
        <v>15</v>
      </c>
      <c r="Q30" s="479">
        <v>15</v>
      </c>
      <c r="R30" s="443">
        <v>0</v>
      </c>
      <c r="S30" s="451" t="s">
        <v>88</v>
      </c>
      <c r="T30" s="595"/>
      <c r="U30" s="595"/>
      <c r="V30" s="595"/>
      <c r="W30" s="595"/>
      <c r="X30" s="597"/>
      <c r="Y30" s="704"/>
      <c r="Z30" s="699"/>
      <c r="AA30" s="699"/>
      <c r="AB30" s="600"/>
      <c r="AC30" s="600"/>
      <c r="AD30" s="600"/>
      <c r="AE30" s="602"/>
      <c r="AF30" s="719"/>
      <c r="AG30" s="109"/>
      <c r="AH30" s="676"/>
    </row>
    <row r="31" spans="1:34" ht="39.75" customHeight="1" x14ac:dyDescent="0.25">
      <c r="A31" s="721"/>
      <c r="B31" s="723"/>
      <c r="C31" s="723"/>
      <c r="D31" s="626"/>
      <c r="E31" s="663"/>
      <c r="F31" s="653"/>
      <c r="G31" s="655"/>
      <c r="H31" s="655"/>
      <c r="I31" s="594" t="s">
        <v>227</v>
      </c>
      <c r="J31" s="628" t="s">
        <v>109</v>
      </c>
      <c r="K31" s="629" t="s">
        <v>109</v>
      </c>
      <c r="L31" s="630" t="s">
        <v>109</v>
      </c>
      <c r="M31" s="618" t="s">
        <v>298</v>
      </c>
      <c r="N31" s="422">
        <v>12</v>
      </c>
      <c r="O31" s="406" t="s">
        <v>701</v>
      </c>
      <c r="P31" s="557">
        <v>12</v>
      </c>
      <c r="Q31" s="557">
        <v>12</v>
      </c>
      <c r="R31" s="443">
        <v>0</v>
      </c>
      <c r="S31" s="444" t="s">
        <v>691</v>
      </c>
      <c r="T31" s="406"/>
      <c r="U31" s="406"/>
      <c r="V31" s="406"/>
      <c r="W31" s="407"/>
      <c r="X31" s="408"/>
      <c r="Y31" s="704"/>
      <c r="Z31" s="699"/>
      <c r="AA31" s="699"/>
      <c r="AB31" s="600"/>
      <c r="AC31" s="600"/>
      <c r="AD31" s="600"/>
      <c r="AE31" s="411"/>
      <c r="AF31" s="409"/>
      <c r="AG31" s="410"/>
      <c r="AH31" s="676"/>
    </row>
    <row r="32" spans="1:34" ht="33" customHeight="1" x14ac:dyDescent="0.25">
      <c r="A32" s="721"/>
      <c r="B32" s="723"/>
      <c r="C32" s="724"/>
      <c r="D32" s="627"/>
      <c r="E32" s="652"/>
      <c r="F32" s="602"/>
      <c r="G32" s="738"/>
      <c r="H32" s="738"/>
      <c r="I32" s="595"/>
      <c r="J32" s="602"/>
      <c r="K32" s="610"/>
      <c r="L32" s="627"/>
      <c r="M32" s="591"/>
      <c r="N32" s="237"/>
      <c r="O32" s="238"/>
      <c r="P32" s="207"/>
      <c r="Q32" s="207"/>
      <c r="R32" s="239"/>
      <c r="S32" s="240"/>
      <c r="T32" s="238"/>
      <c r="U32" s="238"/>
      <c r="V32" s="238"/>
      <c r="W32" s="205"/>
      <c r="X32" s="206"/>
      <c r="Y32" s="704"/>
      <c r="Z32" s="699"/>
      <c r="AA32" s="699"/>
      <c r="AB32" s="600"/>
      <c r="AC32" s="600"/>
      <c r="AD32" s="600"/>
      <c r="AE32" s="207"/>
      <c r="AF32" s="208"/>
      <c r="AG32" s="209"/>
      <c r="AH32" s="676"/>
    </row>
    <row r="33" spans="1:34" ht="15" customHeight="1" x14ac:dyDescent="0.25">
      <c r="A33" s="721"/>
      <c r="B33" s="723"/>
      <c r="C33" s="80" t="s">
        <v>52</v>
      </c>
      <c r="D33" s="166"/>
      <c r="E33" s="121">
        <v>52</v>
      </c>
      <c r="F33" s="121">
        <v>9</v>
      </c>
      <c r="G33" s="65">
        <v>0</v>
      </c>
      <c r="H33" s="127">
        <v>0</v>
      </c>
      <c r="I33" s="254"/>
      <c r="J33" s="164"/>
      <c r="K33" s="165"/>
      <c r="L33" s="166"/>
      <c r="M33" s="271"/>
      <c r="N33" s="166"/>
      <c r="O33" s="241"/>
      <c r="P33" s="164"/>
      <c r="Q33" s="164"/>
      <c r="R33" s="183"/>
      <c r="S33" s="184"/>
      <c r="T33" s="241"/>
      <c r="U33" s="241"/>
      <c r="V33" s="241"/>
      <c r="W33" s="210"/>
      <c r="X33" s="211"/>
      <c r="Y33" s="704"/>
      <c r="Z33" s="699"/>
      <c r="AA33" s="699"/>
      <c r="AB33" s="600"/>
      <c r="AC33" s="600"/>
      <c r="AD33" s="600"/>
      <c r="AE33" s="164"/>
      <c r="AF33" s="188"/>
      <c r="AG33" s="189"/>
      <c r="AH33" s="676"/>
    </row>
    <row r="34" spans="1:34" ht="107.25" customHeight="1" thickBot="1" x14ac:dyDescent="0.3">
      <c r="A34" s="721"/>
      <c r="B34" s="723"/>
      <c r="C34" s="726" t="s">
        <v>53</v>
      </c>
      <c r="D34" s="630">
        <v>106</v>
      </c>
      <c r="E34" s="662"/>
      <c r="F34" s="628">
        <v>16</v>
      </c>
      <c r="G34" s="654">
        <v>13</v>
      </c>
      <c r="H34" s="656">
        <v>29</v>
      </c>
      <c r="I34" s="631" t="s">
        <v>299</v>
      </c>
      <c r="J34" s="628" t="s">
        <v>105</v>
      </c>
      <c r="K34" s="629">
        <v>50</v>
      </c>
      <c r="L34" s="630">
        <v>35</v>
      </c>
      <c r="M34" s="618" t="s">
        <v>294</v>
      </c>
      <c r="N34" s="472">
        <v>29</v>
      </c>
      <c r="O34" s="544" t="s">
        <v>722</v>
      </c>
      <c r="P34" s="473" t="s">
        <v>723</v>
      </c>
      <c r="Q34" s="488">
        <v>15</v>
      </c>
      <c r="R34" s="447">
        <v>0</v>
      </c>
      <c r="S34" s="448" t="s">
        <v>88</v>
      </c>
      <c r="T34" s="289" t="s">
        <v>278</v>
      </c>
      <c r="U34" s="289" t="s">
        <v>279</v>
      </c>
      <c r="V34" s="289" t="s">
        <v>280</v>
      </c>
      <c r="W34" s="289" t="s">
        <v>150</v>
      </c>
      <c r="X34" s="290" t="s">
        <v>156</v>
      </c>
      <c r="Y34" s="705"/>
      <c r="Z34" s="706"/>
      <c r="AA34" s="706"/>
      <c r="AB34" s="582"/>
      <c r="AC34" s="582"/>
      <c r="AD34" s="582"/>
      <c r="AE34" s="65" t="s">
        <v>109</v>
      </c>
      <c r="AF34" s="146" t="s">
        <v>109</v>
      </c>
      <c r="AG34" s="107"/>
      <c r="AH34" s="676"/>
    </row>
    <row r="35" spans="1:34" ht="41.25" customHeight="1" thickBot="1" x14ac:dyDescent="0.3">
      <c r="A35" s="721"/>
      <c r="B35" s="723"/>
      <c r="C35" s="727"/>
      <c r="D35" s="627"/>
      <c r="E35" s="652"/>
      <c r="F35" s="602"/>
      <c r="G35" s="738"/>
      <c r="H35" s="739"/>
      <c r="I35" s="608"/>
      <c r="J35" s="602"/>
      <c r="K35" s="610"/>
      <c r="L35" s="627"/>
      <c r="M35" s="591"/>
      <c r="N35" s="242"/>
      <c r="O35" s="241"/>
      <c r="P35" s="212"/>
      <c r="Q35" s="212"/>
      <c r="R35" s="243"/>
      <c r="S35" s="244"/>
      <c r="T35" s="291"/>
      <c r="U35" s="291"/>
      <c r="V35" s="291"/>
      <c r="W35" s="291"/>
      <c r="X35" s="292"/>
      <c r="Y35" s="204"/>
      <c r="Z35" s="204"/>
      <c r="AA35" s="204"/>
      <c r="AB35" s="212"/>
      <c r="AC35" s="212"/>
      <c r="AD35" s="212"/>
      <c r="AE35" s="212"/>
      <c r="AF35" s="213"/>
      <c r="AG35" s="214"/>
      <c r="AH35" s="676"/>
    </row>
    <row r="36" spans="1:34" ht="37.5" customHeight="1" thickBot="1" x14ac:dyDescent="0.3">
      <c r="A36" s="725"/>
      <c r="B36" s="732"/>
      <c r="C36" s="82" t="s">
        <v>54</v>
      </c>
      <c r="D36" s="234"/>
      <c r="E36" s="169">
        <v>0</v>
      </c>
      <c r="F36" s="169">
        <v>0</v>
      </c>
      <c r="G36" s="169">
        <v>0</v>
      </c>
      <c r="H36" s="192">
        <v>0</v>
      </c>
      <c r="I36" s="96" t="s">
        <v>134</v>
      </c>
      <c r="J36" s="120">
        <v>13</v>
      </c>
      <c r="K36" s="128">
        <v>13</v>
      </c>
      <c r="L36" s="100">
        <v>1</v>
      </c>
      <c r="M36" s="274" t="s">
        <v>256</v>
      </c>
      <c r="N36" s="242"/>
      <c r="O36" s="190"/>
      <c r="P36" s="169"/>
      <c r="Q36" s="169"/>
      <c r="R36" s="235"/>
      <c r="S36" s="236"/>
      <c r="T36" s="291"/>
      <c r="U36" s="291"/>
      <c r="V36" s="291"/>
      <c r="W36" s="291"/>
      <c r="X36" s="292"/>
      <c r="Y36" s="204"/>
      <c r="Z36" s="204"/>
      <c r="AA36" s="204"/>
      <c r="AB36" s="169"/>
      <c r="AC36" s="169"/>
      <c r="AD36" s="169"/>
      <c r="AE36" s="169"/>
      <c r="AF36" s="195"/>
      <c r="AG36" s="196"/>
      <c r="AH36" s="676"/>
    </row>
    <row r="37" spans="1:34" ht="85.5" customHeight="1" thickBot="1" x14ac:dyDescent="0.3">
      <c r="A37" s="722">
        <v>8</v>
      </c>
      <c r="B37" s="722" t="s">
        <v>67</v>
      </c>
      <c r="C37" s="722" t="s">
        <v>51</v>
      </c>
      <c r="D37" s="59">
        <v>680</v>
      </c>
      <c r="E37" s="268"/>
      <c r="F37" s="61">
        <v>51</v>
      </c>
      <c r="G37" s="137">
        <v>0</v>
      </c>
      <c r="H37" s="139">
        <v>110</v>
      </c>
      <c r="I37" s="142" t="s">
        <v>302</v>
      </c>
      <c r="J37" s="61" t="s">
        <v>105</v>
      </c>
      <c r="K37" s="62">
        <v>210</v>
      </c>
      <c r="L37" s="632">
        <f>SUM(30+21+15)</f>
        <v>66</v>
      </c>
      <c r="M37" s="614" t="s">
        <v>141</v>
      </c>
      <c r="N37" s="482">
        <v>16</v>
      </c>
      <c r="O37" s="477" t="s">
        <v>142</v>
      </c>
      <c r="P37" s="489">
        <v>16</v>
      </c>
      <c r="Q37" s="490">
        <v>16</v>
      </c>
      <c r="R37" s="491">
        <v>0</v>
      </c>
      <c r="S37" s="492" t="s">
        <v>144</v>
      </c>
      <c r="T37" s="154" t="s">
        <v>146</v>
      </c>
      <c r="U37" s="154" t="s">
        <v>148</v>
      </c>
      <c r="V37" s="154" t="s">
        <v>149</v>
      </c>
      <c r="W37" s="154" t="s">
        <v>150</v>
      </c>
      <c r="X37" s="133" t="s">
        <v>156</v>
      </c>
      <c r="Y37" s="703">
        <v>2630900</v>
      </c>
      <c r="Z37" s="698">
        <v>2236265</v>
      </c>
      <c r="AA37" s="698">
        <f>Y37/100*15</f>
        <v>394635</v>
      </c>
      <c r="AB37" s="559" t="s">
        <v>109</v>
      </c>
      <c r="AC37" s="708">
        <v>0</v>
      </c>
      <c r="AD37" s="708">
        <v>0</v>
      </c>
      <c r="AE37" s="559" t="s">
        <v>109</v>
      </c>
      <c r="AF37" s="560" t="s">
        <v>109</v>
      </c>
      <c r="AG37" s="78" t="s">
        <v>153</v>
      </c>
      <c r="AH37" s="696">
        <f>SUM(Y37:Y49)</f>
        <v>2630900</v>
      </c>
    </row>
    <row r="38" spans="1:34" ht="66.75" customHeight="1" x14ac:dyDescent="0.25">
      <c r="A38" s="723"/>
      <c r="B38" s="723"/>
      <c r="C38" s="723"/>
      <c r="D38" s="245"/>
      <c r="E38" s="219"/>
      <c r="F38" s="219"/>
      <c r="G38" s="219"/>
      <c r="H38" s="216"/>
      <c r="I38" s="95" t="s">
        <v>183</v>
      </c>
      <c r="J38" s="132">
        <v>16</v>
      </c>
      <c r="K38" s="133">
        <v>18</v>
      </c>
      <c r="L38" s="633"/>
      <c r="M38" s="615"/>
      <c r="N38" s="482">
        <v>20</v>
      </c>
      <c r="O38" s="406" t="s">
        <v>143</v>
      </c>
      <c r="P38" s="493">
        <v>18</v>
      </c>
      <c r="Q38" s="493">
        <v>18</v>
      </c>
      <c r="R38" s="494">
        <v>0</v>
      </c>
      <c r="S38" s="495" t="s">
        <v>145</v>
      </c>
      <c r="T38" s="154" t="s">
        <v>147</v>
      </c>
      <c r="U38" s="154" t="s">
        <v>151</v>
      </c>
      <c r="V38" s="154" t="s">
        <v>152</v>
      </c>
      <c r="W38" s="73" t="s">
        <v>150</v>
      </c>
      <c r="X38" s="62" t="s">
        <v>156</v>
      </c>
      <c r="Y38" s="704"/>
      <c r="Z38" s="699"/>
      <c r="AA38" s="699"/>
      <c r="AB38" s="559" t="s">
        <v>109</v>
      </c>
      <c r="AC38" s="709"/>
      <c r="AD38" s="709"/>
      <c r="AE38" s="559" t="s">
        <v>109</v>
      </c>
      <c r="AF38" s="560" t="s">
        <v>109</v>
      </c>
      <c r="AG38" s="78" t="s">
        <v>153</v>
      </c>
      <c r="AH38" s="697"/>
    </row>
    <row r="39" spans="1:34" ht="38.25" x14ac:dyDescent="0.25">
      <c r="A39" s="723"/>
      <c r="B39" s="723"/>
      <c r="C39" s="723"/>
      <c r="D39" s="245"/>
      <c r="E39" s="219"/>
      <c r="F39" s="219"/>
      <c r="G39" s="219"/>
      <c r="H39" s="216"/>
      <c r="I39" s="95" t="s">
        <v>228</v>
      </c>
      <c r="J39" s="132">
        <v>30</v>
      </c>
      <c r="K39" s="133">
        <v>33</v>
      </c>
      <c r="L39" s="633"/>
      <c r="M39" s="616"/>
      <c r="N39" s="245"/>
      <c r="O39" s="215"/>
      <c r="P39" s="219"/>
      <c r="Q39" s="219"/>
      <c r="R39" s="246"/>
      <c r="S39" s="247"/>
      <c r="T39" s="215"/>
      <c r="U39" s="215"/>
      <c r="V39" s="215"/>
      <c r="W39" s="215"/>
      <c r="X39" s="216"/>
      <c r="Y39" s="704"/>
      <c r="Z39" s="699"/>
      <c r="AA39" s="699"/>
      <c r="AB39" s="561"/>
      <c r="AC39" s="709"/>
      <c r="AD39" s="709"/>
      <c r="AE39" s="561"/>
      <c r="AF39" s="562"/>
      <c r="AG39" s="220"/>
      <c r="AH39" s="697"/>
    </row>
    <row r="40" spans="1:34" ht="34.5" customHeight="1" x14ac:dyDescent="0.25">
      <c r="A40" s="723"/>
      <c r="B40" s="723"/>
      <c r="C40" s="723"/>
      <c r="D40" s="245"/>
      <c r="E40" s="219"/>
      <c r="F40" s="219"/>
      <c r="G40" s="219"/>
      <c r="H40" s="216"/>
      <c r="I40" s="95" t="s">
        <v>301</v>
      </c>
      <c r="J40" s="132" t="s">
        <v>109</v>
      </c>
      <c r="K40" s="132" t="s">
        <v>109</v>
      </c>
      <c r="L40" s="633"/>
      <c r="M40" s="616"/>
      <c r="N40" s="245"/>
      <c r="O40" s="215"/>
      <c r="P40" s="219"/>
      <c r="Q40" s="219"/>
      <c r="R40" s="246"/>
      <c r="S40" s="247"/>
      <c r="T40" s="215"/>
      <c r="U40" s="215"/>
      <c r="V40" s="215"/>
      <c r="W40" s="215"/>
      <c r="X40" s="216"/>
      <c r="Y40" s="704"/>
      <c r="Z40" s="699"/>
      <c r="AA40" s="699"/>
      <c r="AB40" s="561"/>
      <c r="AC40" s="709"/>
      <c r="AD40" s="709"/>
      <c r="AE40" s="561"/>
      <c r="AF40" s="562"/>
      <c r="AG40" s="220"/>
      <c r="AH40" s="697"/>
    </row>
    <row r="41" spans="1:34" ht="25.5" x14ac:dyDescent="0.25">
      <c r="A41" s="723"/>
      <c r="B41" s="723"/>
      <c r="C41" s="723"/>
      <c r="D41" s="245"/>
      <c r="E41" s="219"/>
      <c r="F41" s="219"/>
      <c r="G41" s="219"/>
      <c r="H41" s="216"/>
      <c r="I41" s="95" t="s">
        <v>300</v>
      </c>
      <c r="J41" s="132" t="s">
        <v>109</v>
      </c>
      <c r="K41" s="132" t="s">
        <v>109</v>
      </c>
      <c r="L41" s="633"/>
      <c r="M41" s="616"/>
      <c r="N41" s="245"/>
      <c r="O41" s="215"/>
      <c r="P41" s="219"/>
      <c r="Q41" s="219"/>
      <c r="R41" s="246"/>
      <c r="S41" s="247"/>
      <c r="T41" s="215"/>
      <c r="U41" s="215"/>
      <c r="V41" s="215"/>
      <c r="W41" s="215"/>
      <c r="X41" s="216"/>
      <c r="Y41" s="704"/>
      <c r="Z41" s="699"/>
      <c r="AA41" s="699"/>
      <c r="AB41" s="561"/>
      <c r="AC41" s="709"/>
      <c r="AD41" s="709"/>
      <c r="AE41" s="561"/>
      <c r="AF41" s="562"/>
      <c r="AG41" s="220"/>
      <c r="AH41" s="697"/>
    </row>
    <row r="42" spans="1:34" ht="25.5" x14ac:dyDescent="0.25">
      <c r="A42" s="723"/>
      <c r="B42" s="723"/>
      <c r="C42" s="723"/>
      <c r="D42" s="245"/>
      <c r="E42" s="219"/>
      <c r="F42" s="219"/>
      <c r="G42" s="219"/>
      <c r="H42" s="216"/>
      <c r="I42" s="95" t="s">
        <v>184</v>
      </c>
      <c r="J42" s="132" t="s">
        <v>109</v>
      </c>
      <c r="K42" s="132" t="s">
        <v>109</v>
      </c>
      <c r="L42" s="633"/>
      <c r="M42" s="616"/>
      <c r="N42" s="245"/>
      <c r="O42" s="215"/>
      <c r="P42" s="219"/>
      <c r="Q42" s="219"/>
      <c r="R42" s="246"/>
      <c r="S42" s="247"/>
      <c r="T42" s="215"/>
      <c r="U42" s="215"/>
      <c r="V42" s="215"/>
      <c r="W42" s="215"/>
      <c r="X42" s="216"/>
      <c r="Y42" s="704"/>
      <c r="Z42" s="699"/>
      <c r="AA42" s="699"/>
      <c r="AB42" s="561"/>
      <c r="AC42" s="709"/>
      <c r="AD42" s="709"/>
      <c r="AE42" s="561"/>
      <c r="AF42" s="562"/>
      <c r="AG42" s="220"/>
      <c r="AH42" s="697"/>
    </row>
    <row r="43" spans="1:34" ht="42" customHeight="1" x14ac:dyDescent="0.25">
      <c r="A43" s="723"/>
      <c r="B43" s="723"/>
      <c r="C43" s="724"/>
      <c r="D43" s="245"/>
      <c r="E43" s="219"/>
      <c r="F43" s="219"/>
      <c r="G43" s="219"/>
      <c r="H43" s="216"/>
      <c r="I43" s="95" t="s">
        <v>185</v>
      </c>
      <c r="J43" s="132" t="s">
        <v>109</v>
      </c>
      <c r="K43" s="132" t="s">
        <v>109</v>
      </c>
      <c r="L43" s="634"/>
      <c r="M43" s="617"/>
      <c r="N43" s="245"/>
      <c r="O43" s="215"/>
      <c r="P43" s="219"/>
      <c r="Q43" s="219"/>
      <c r="R43" s="246"/>
      <c r="S43" s="247"/>
      <c r="T43" s="215"/>
      <c r="U43" s="215"/>
      <c r="V43" s="215"/>
      <c r="W43" s="215"/>
      <c r="X43" s="216"/>
      <c r="Y43" s="704"/>
      <c r="Z43" s="699"/>
      <c r="AA43" s="699"/>
      <c r="AB43" s="561"/>
      <c r="AC43" s="709"/>
      <c r="AD43" s="709"/>
      <c r="AE43" s="561"/>
      <c r="AF43" s="562"/>
      <c r="AG43" s="220"/>
      <c r="AH43" s="697"/>
    </row>
    <row r="44" spans="1:34" ht="15.75" customHeight="1" thickBot="1" x14ac:dyDescent="0.3">
      <c r="A44" s="723"/>
      <c r="B44" s="723"/>
      <c r="C44" s="80" t="s">
        <v>52</v>
      </c>
      <c r="D44" s="248"/>
      <c r="E44" s="134">
        <v>33</v>
      </c>
      <c r="F44" s="260">
        <v>1</v>
      </c>
      <c r="G44" s="134">
        <v>0</v>
      </c>
      <c r="H44" s="135">
        <v>0</v>
      </c>
      <c r="I44" s="255"/>
      <c r="J44" s="223"/>
      <c r="K44" s="222"/>
      <c r="L44" s="248"/>
      <c r="M44" s="256" t="s">
        <v>118</v>
      </c>
      <c r="N44" s="248"/>
      <c r="O44" s="221"/>
      <c r="P44" s="223"/>
      <c r="Q44" s="223"/>
      <c r="R44" s="249"/>
      <c r="S44" s="250"/>
      <c r="T44" s="221"/>
      <c r="U44" s="221"/>
      <c r="V44" s="221"/>
      <c r="W44" s="221"/>
      <c r="X44" s="222"/>
      <c r="Y44" s="704"/>
      <c r="Z44" s="699"/>
      <c r="AA44" s="699"/>
      <c r="AB44" s="563"/>
      <c r="AC44" s="709"/>
      <c r="AD44" s="709"/>
      <c r="AE44" s="563"/>
      <c r="AF44" s="564"/>
      <c r="AG44" s="224"/>
      <c r="AH44" s="697"/>
    </row>
    <row r="45" spans="1:34" ht="51" customHeight="1" x14ac:dyDescent="0.25">
      <c r="A45" s="723"/>
      <c r="B45" s="723"/>
      <c r="C45" s="726" t="s">
        <v>53</v>
      </c>
      <c r="D45" s="630">
        <v>380</v>
      </c>
      <c r="E45" s="662"/>
      <c r="F45" s="628">
        <v>79</v>
      </c>
      <c r="G45" s="654">
        <v>0</v>
      </c>
      <c r="H45" s="656">
        <v>101</v>
      </c>
      <c r="I45" s="142" t="s">
        <v>162</v>
      </c>
      <c r="J45" s="65" t="s">
        <v>105</v>
      </c>
      <c r="K45" s="126">
        <v>120</v>
      </c>
      <c r="L45" s="620">
        <v>79</v>
      </c>
      <c r="M45" s="618" t="s">
        <v>294</v>
      </c>
      <c r="N45" s="166"/>
      <c r="O45" s="167"/>
      <c r="P45" s="164"/>
      <c r="Q45" s="251"/>
      <c r="R45" s="183"/>
      <c r="S45" s="184"/>
      <c r="T45" s="167"/>
      <c r="U45" s="167"/>
      <c r="V45" s="167"/>
      <c r="W45" s="185"/>
      <c r="X45" s="165"/>
      <c r="Y45" s="704"/>
      <c r="Z45" s="699"/>
      <c r="AA45" s="699"/>
      <c r="AB45" s="565"/>
      <c r="AC45" s="709"/>
      <c r="AD45" s="709"/>
      <c r="AE45" s="565"/>
      <c r="AF45" s="566"/>
      <c r="AG45" s="189"/>
      <c r="AH45" s="697"/>
    </row>
    <row r="46" spans="1:34" ht="36.75" customHeight="1" x14ac:dyDescent="0.25">
      <c r="A46" s="723"/>
      <c r="B46" s="723"/>
      <c r="C46" s="721"/>
      <c r="D46" s="626"/>
      <c r="E46" s="663"/>
      <c r="F46" s="653"/>
      <c r="G46" s="655"/>
      <c r="H46" s="657"/>
      <c r="I46" s="95" t="s">
        <v>186</v>
      </c>
      <c r="J46" s="113" t="s">
        <v>140</v>
      </c>
      <c r="K46" s="132" t="s">
        <v>109</v>
      </c>
      <c r="L46" s="621"/>
      <c r="M46" s="619"/>
      <c r="N46" s="242"/>
      <c r="O46" s="241"/>
      <c r="P46" s="212"/>
      <c r="Q46" s="212"/>
      <c r="R46" s="243"/>
      <c r="S46" s="244"/>
      <c r="T46" s="241"/>
      <c r="U46" s="241"/>
      <c r="V46" s="241"/>
      <c r="W46" s="210"/>
      <c r="X46" s="211"/>
      <c r="Y46" s="704"/>
      <c r="Z46" s="699"/>
      <c r="AA46" s="699"/>
      <c r="AB46" s="567"/>
      <c r="AC46" s="709"/>
      <c r="AD46" s="709"/>
      <c r="AE46" s="567"/>
      <c r="AF46" s="568"/>
      <c r="AG46" s="214"/>
      <c r="AH46" s="697"/>
    </row>
    <row r="47" spans="1:34" ht="39" customHeight="1" x14ac:dyDescent="0.25">
      <c r="A47" s="723"/>
      <c r="B47" s="723"/>
      <c r="C47" s="721"/>
      <c r="D47" s="626"/>
      <c r="E47" s="663"/>
      <c r="F47" s="653"/>
      <c r="G47" s="655"/>
      <c r="H47" s="657"/>
      <c r="I47" s="95" t="s">
        <v>185</v>
      </c>
      <c r="J47" s="113" t="s">
        <v>105</v>
      </c>
      <c r="K47" s="136">
        <v>200</v>
      </c>
      <c r="L47" s="621"/>
      <c r="M47" s="619"/>
      <c r="N47" s="242"/>
      <c r="O47" s="241"/>
      <c r="P47" s="212"/>
      <c r="Q47" s="212"/>
      <c r="R47" s="243"/>
      <c r="S47" s="244"/>
      <c r="T47" s="241"/>
      <c r="U47" s="241"/>
      <c r="V47" s="241"/>
      <c r="W47" s="210"/>
      <c r="X47" s="211"/>
      <c r="Y47" s="704"/>
      <c r="Z47" s="699"/>
      <c r="AA47" s="699"/>
      <c r="AB47" s="567"/>
      <c r="AC47" s="709"/>
      <c r="AD47" s="709"/>
      <c r="AE47" s="567"/>
      <c r="AF47" s="568"/>
      <c r="AG47" s="214"/>
      <c r="AH47" s="697"/>
    </row>
    <row r="48" spans="1:34" ht="33.75" customHeight="1" x14ac:dyDescent="0.25">
      <c r="A48" s="723"/>
      <c r="B48" s="723"/>
      <c r="C48" s="721"/>
      <c r="D48" s="626"/>
      <c r="E48" s="663"/>
      <c r="F48" s="653"/>
      <c r="G48" s="655"/>
      <c r="H48" s="657"/>
      <c r="I48" s="95" t="s">
        <v>187</v>
      </c>
      <c r="J48" s="293" t="s">
        <v>109</v>
      </c>
      <c r="K48" s="293" t="s">
        <v>109</v>
      </c>
      <c r="L48" s="621"/>
      <c r="M48" s="619"/>
      <c r="N48" s="242"/>
      <c r="O48" s="241"/>
      <c r="P48" s="212"/>
      <c r="Q48" s="212"/>
      <c r="R48" s="243"/>
      <c r="S48" s="244"/>
      <c r="T48" s="241"/>
      <c r="U48" s="241"/>
      <c r="V48" s="241"/>
      <c r="W48" s="210"/>
      <c r="X48" s="211"/>
      <c r="Y48" s="704"/>
      <c r="Z48" s="699"/>
      <c r="AA48" s="699"/>
      <c r="AB48" s="567"/>
      <c r="AC48" s="709"/>
      <c r="AD48" s="709"/>
      <c r="AE48" s="567"/>
      <c r="AF48" s="568"/>
      <c r="AG48" s="214"/>
      <c r="AH48" s="697"/>
    </row>
    <row r="49" spans="1:34" ht="219.75" customHeight="1" thickBot="1" x14ac:dyDescent="0.3">
      <c r="A49" s="723"/>
      <c r="B49" s="723"/>
      <c r="C49" s="556" t="s">
        <v>54</v>
      </c>
      <c r="D49" s="555"/>
      <c r="E49" s="550">
        <v>86</v>
      </c>
      <c r="F49" s="554">
        <v>74</v>
      </c>
      <c r="G49" s="550">
        <v>0</v>
      </c>
      <c r="H49" s="551">
        <v>0</v>
      </c>
      <c r="I49" s="547" t="s">
        <v>134</v>
      </c>
      <c r="J49" s="548">
        <v>179</v>
      </c>
      <c r="K49" s="553">
        <v>179</v>
      </c>
      <c r="L49" s="552">
        <f>SUM(11+18)</f>
        <v>29</v>
      </c>
      <c r="M49" s="549" t="s">
        <v>256</v>
      </c>
      <c r="N49" s="483">
        <v>0</v>
      </c>
      <c r="O49" s="484" t="s">
        <v>154</v>
      </c>
      <c r="P49" s="570" t="s">
        <v>729</v>
      </c>
      <c r="Q49" s="570" t="s">
        <v>729</v>
      </c>
      <c r="R49" s="485">
        <v>0</v>
      </c>
      <c r="S49" s="474" t="s">
        <v>730</v>
      </c>
      <c r="T49" s="143" t="s">
        <v>449</v>
      </c>
      <c r="U49" s="151" t="s">
        <v>105</v>
      </c>
      <c r="V49" s="151" t="s">
        <v>154</v>
      </c>
      <c r="W49" s="558" t="s">
        <v>155</v>
      </c>
      <c r="X49" s="123" t="s">
        <v>156</v>
      </c>
      <c r="Y49" s="704"/>
      <c r="Z49" s="699"/>
      <c r="AA49" s="699"/>
      <c r="AB49" s="571" t="s">
        <v>109</v>
      </c>
      <c r="AC49" s="710"/>
      <c r="AD49" s="710"/>
      <c r="AE49" s="572" t="s">
        <v>109</v>
      </c>
      <c r="AF49" s="569"/>
      <c r="AG49" s="287" t="s">
        <v>205</v>
      </c>
      <c r="AH49" s="697"/>
    </row>
    <row r="50" spans="1:34" ht="84.75" customHeight="1" x14ac:dyDescent="0.25">
      <c r="A50" s="84">
        <v>9</v>
      </c>
      <c r="B50" s="722" t="s">
        <v>76</v>
      </c>
      <c r="C50" s="79" t="s">
        <v>51</v>
      </c>
      <c r="D50" s="77">
        <v>0</v>
      </c>
      <c r="E50" s="168"/>
      <c r="F50" s="71">
        <v>0</v>
      </c>
      <c r="G50" s="71">
        <v>0</v>
      </c>
      <c r="H50" s="72">
        <v>0</v>
      </c>
      <c r="I50" s="95" t="s">
        <v>304</v>
      </c>
      <c r="J50" s="71" t="s">
        <v>105</v>
      </c>
      <c r="K50" s="72" t="s">
        <v>109</v>
      </c>
      <c r="L50" s="101">
        <v>0</v>
      </c>
      <c r="M50" s="284" t="s">
        <v>303</v>
      </c>
      <c r="N50" s="237"/>
      <c r="O50" s="238"/>
      <c r="P50" s="207"/>
      <c r="Q50" s="207"/>
      <c r="R50" s="239"/>
      <c r="S50" s="240"/>
      <c r="T50" s="238"/>
      <c r="U50" s="238"/>
      <c r="V50" s="238"/>
      <c r="W50" s="205"/>
      <c r="X50" s="206"/>
      <c r="Y50" s="179"/>
      <c r="Z50" s="180"/>
      <c r="AA50" s="180"/>
      <c r="AB50" s="207"/>
      <c r="AC50" s="207"/>
      <c r="AD50" s="207"/>
      <c r="AE50" s="207"/>
      <c r="AF50" s="181"/>
      <c r="AG50" s="182"/>
      <c r="AH50" s="677"/>
    </row>
    <row r="51" spans="1:34" ht="15" customHeight="1" x14ac:dyDescent="0.25">
      <c r="A51" s="66"/>
      <c r="B51" s="723"/>
      <c r="C51" s="80" t="s">
        <v>52</v>
      </c>
      <c r="D51" s="166"/>
      <c r="E51" s="164">
        <v>0</v>
      </c>
      <c r="F51" s="164">
        <v>0</v>
      </c>
      <c r="G51" s="164">
        <v>0</v>
      </c>
      <c r="H51" s="165">
        <v>0</v>
      </c>
      <c r="I51" s="252"/>
      <c r="J51" s="164"/>
      <c r="K51" s="165"/>
      <c r="L51" s="166"/>
      <c r="M51" s="271"/>
      <c r="N51" s="166"/>
      <c r="O51" s="167"/>
      <c r="P51" s="164"/>
      <c r="Q51" s="164"/>
      <c r="R51" s="183"/>
      <c r="S51" s="184"/>
      <c r="T51" s="167"/>
      <c r="U51" s="167"/>
      <c r="V51" s="167"/>
      <c r="W51" s="185"/>
      <c r="X51" s="165"/>
      <c r="Y51" s="186"/>
      <c r="Z51" s="187"/>
      <c r="AA51" s="187"/>
      <c r="AB51" s="164"/>
      <c r="AC51" s="164"/>
      <c r="AD51" s="164"/>
      <c r="AE51" s="164"/>
      <c r="AF51" s="188"/>
      <c r="AG51" s="189"/>
      <c r="AH51" s="677"/>
    </row>
    <row r="52" spans="1:34" ht="30" customHeight="1" x14ac:dyDescent="0.25">
      <c r="A52" s="66"/>
      <c r="B52" s="723"/>
      <c r="C52" s="81" t="s">
        <v>53</v>
      </c>
      <c r="D52" s="60">
        <v>2</v>
      </c>
      <c r="E52" s="164"/>
      <c r="F52" s="65">
        <v>2</v>
      </c>
      <c r="G52" s="65">
        <v>0</v>
      </c>
      <c r="H52" s="127">
        <v>6</v>
      </c>
      <c r="I52" s="95" t="s">
        <v>163</v>
      </c>
      <c r="J52" s="65" t="s">
        <v>105</v>
      </c>
      <c r="K52" s="127" t="s">
        <v>109</v>
      </c>
      <c r="L52" s="99">
        <v>2</v>
      </c>
      <c r="M52" s="279" t="s">
        <v>256</v>
      </c>
      <c r="N52" s="166"/>
      <c r="O52" s="167"/>
      <c r="P52" s="164"/>
      <c r="Q52" s="164"/>
      <c r="R52" s="183"/>
      <c r="S52" s="184"/>
      <c r="T52" s="167"/>
      <c r="U52" s="167"/>
      <c r="V52" s="167"/>
      <c r="W52" s="185"/>
      <c r="X52" s="165"/>
      <c r="Y52" s="186"/>
      <c r="Z52" s="187"/>
      <c r="AA52" s="187"/>
      <c r="AB52" s="164"/>
      <c r="AC52" s="164"/>
      <c r="AD52" s="164"/>
      <c r="AE52" s="164"/>
      <c r="AF52" s="188"/>
      <c r="AG52" s="189"/>
      <c r="AH52" s="677"/>
    </row>
    <row r="53" spans="1:34" ht="33" customHeight="1" thickBot="1" x14ac:dyDescent="0.3">
      <c r="A53" s="85"/>
      <c r="B53" s="732"/>
      <c r="C53" s="82" t="s">
        <v>54</v>
      </c>
      <c r="D53" s="234"/>
      <c r="E53" s="169">
        <v>0</v>
      </c>
      <c r="F53" s="169">
        <v>0</v>
      </c>
      <c r="G53" s="169">
        <v>0</v>
      </c>
      <c r="H53" s="192">
        <v>0</v>
      </c>
      <c r="I53" s="96" t="s">
        <v>305</v>
      </c>
      <c r="J53" s="120">
        <v>0</v>
      </c>
      <c r="K53" s="128">
        <v>0</v>
      </c>
      <c r="L53" s="100">
        <v>0</v>
      </c>
      <c r="M53" s="280" t="s">
        <v>256</v>
      </c>
      <c r="N53" s="234"/>
      <c r="O53" s="190"/>
      <c r="P53" s="169"/>
      <c r="Q53" s="169"/>
      <c r="R53" s="235"/>
      <c r="S53" s="236"/>
      <c r="T53" s="190"/>
      <c r="U53" s="190"/>
      <c r="V53" s="190"/>
      <c r="W53" s="191"/>
      <c r="X53" s="192"/>
      <c r="Y53" s="193"/>
      <c r="Z53" s="194"/>
      <c r="AA53" s="194"/>
      <c r="AB53" s="169"/>
      <c r="AC53" s="169"/>
      <c r="AD53" s="169"/>
      <c r="AE53" s="169"/>
      <c r="AF53" s="195"/>
      <c r="AG53" s="196"/>
      <c r="AH53" s="677"/>
    </row>
    <row r="54" spans="1:34" ht="38.25" x14ac:dyDescent="0.25">
      <c r="A54" s="84">
        <v>10</v>
      </c>
      <c r="B54" s="722" t="s">
        <v>77</v>
      </c>
      <c r="C54" s="79" t="s">
        <v>51</v>
      </c>
      <c r="D54" s="77">
        <v>23</v>
      </c>
      <c r="E54" s="168"/>
      <c r="F54" s="71">
        <v>0</v>
      </c>
      <c r="G54" s="71">
        <v>0</v>
      </c>
      <c r="H54" s="72">
        <v>0</v>
      </c>
      <c r="I54" s="94" t="s">
        <v>164</v>
      </c>
      <c r="J54" s="71" t="s">
        <v>105</v>
      </c>
      <c r="K54" s="72" t="s">
        <v>109</v>
      </c>
      <c r="L54" s="101"/>
      <c r="M54" s="284" t="s">
        <v>256</v>
      </c>
      <c r="N54" s="233"/>
      <c r="O54" s="174"/>
      <c r="P54" s="168"/>
      <c r="Q54" s="168"/>
      <c r="R54" s="175"/>
      <c r="S54" s="176"/>
      <c r="T54" s="174"/>
      <c r="U54" s="174"/>
      <c r="V54" s="174"/>
      <c r="W54" s="177"/>
      <c r="X54" s="178"/>
      <c r="Y54" s="179"/>
      <c r="Z54" s="180"/>
      <c r="AA54" s="180"/>
      <c r="AB54" s="168"/>
      <c r="AC54" s="168"/>
      <c r="AD54" s="168"/>
      <c r="AE54" s="168"/>
      <c r="AF54" s="181"/>
      <c r="AG54" s="182"/>
      <c r="AH54" s="677"/>
    </row>
    <row r="55" spans="1:34" ht="15.75" customHeight="1" thickBot="1" x14ac:dyDescent="0.3">
      <c r="A55" s="66"/>
      <c r="B55" s="723"/>
      <c r="C55" s="80" t="s">
        <v>52</v>
      </c>
      <c r="D55" s="166"/>
      <c r="E55" s="164">
        <v>0</v>
      </c>
      <c r="F55" s="164">
        <v>0</v>
      </c>
      <c r="G55" s="164">
        <v>0</v>
      </c>
      <c r="H55" s="165">
        <v>0</v>
      </c>
      <c r="I55" s="252"/>
      <c r="J55" s="164"/>
      <c r="K55" s="165"/>
      <c r="L55" s="166"/>
      <c r="M55" s="271"/>
      <c r="N55" s="166"/>
      <c r="O55" s="167"/>
      <c r="P55" s="164"/>
      <c r="Q55" s="164"/>
      <c r="R55" s="183"/>
      <c r="S55" s="184"/>
      <c r="T55" s="167"/>
      <c r="U55" s="167"/>
      <c r="V55" s="167"/>
      <c r="W55" s="185"/>
      <c r="X55" s="165"/>
      <c r="Y55" s="186"/>
      <c r="Z55" s="187"/>
      <c r="AA55" s="187"/>
      <c r="AB55" s="164"/>
      <c r="AC55" s="164"/>
      <c r="AD55" s="164"/>
      <c r="AE55" s="164"/>
      <c r="AF55" s="188"/>
      <c r="AG55" s="189"/>
      <c r="AH55" s="677"/>
    </row>
    <row r="56" spans="1:34" ht="38.25" x14ac:dyDescent="0.25">
      <c r="A56" s="66"/>
      <c r="B56" s="723"/>
      <c r="C56" s="81" t="s">
        <v>53</v>
      </c>
      <c r="D56" s="60">
        <v>9</v>
      </c>
      <c r="E56" s="164"/>
      <c r="F56" s="65">
        <v>0</v>
      </c>
      <c r="G56" s="65">
        <v>0</v>
      </c>
      <c r="H56" s="127">
        <v>0</v>
      </c>
      <c r="I56" s="94" t="s">
        <v>165</v>
      </c>
      <c r="J56" s="65" t="s">
        <v>105</v>
      </c>
      <c r="K56" s="127" t="s">
        <v>109</v>
      </c>
      <c r="L56" s="99">
        <v>0</v>
      </c>
      <c r="M56" s="279" t="s">
        <v>256</v>
      </c>
      <c r="N56" s="166"/>
      <c r="O56" s="167"/>
      <c r="P56" s="164"/>
      <c r="Q56" s="164"/>
      <c r="R56" s="183"/>
      <c r="S56" s="184"/>
      <c r="T56" s="167"/>
      <c r="U56" s="167"/>
      <c r="V56" s="167"/>
      <c r="W56" s="185"/>
      <c r="X56" s="165"/>
      <c r="Y56" s="186"/>
      <c r="Z56" s="187"/>
      <c r="AA56" s="187"/>
      <c r="AB56" s="164"/>
      <c r="AC56" s="164"/>
      <c r="AD56" s="164"/>
      <c r="AE56" s="164"/>
      <c r="AF56" s="188"/>
      <c r="AG56" s="189"/>
      <c r="AH56" s="677"/>
    </row>
    <row r="57" spans="1:34" ht="41.25" customHeight="1" thickBot="1" x14ac:dyDescent="0.3">
      <c r="A57" s="85"/>
      <c r="B57" s="732"/>
      <c r="C57" s="82" t="s">
        <v>54</v>
      </c>
      <c r="D57" s="234"/>
      <c r="E57" s="169">
        <v>0</v>
      </c>
      <c r="F57" s="169">
        <v>0</v>
      </c>
      <c r="G57" s="169">
        <v>0</v>
      </c>
      <c r="H57" s="192">
        <v>0</v>
      </c>
      <c r="I57" s="96" t="s">
        <v>305</v>
      </c>
      <c r="J57" s="120">
        <v>7</v>
      </c>
      <c r="K57" s="128">
        <v>7</v>
      </c>
      <c r="L57" s="100">
        <v>0</v>
      </c>
      <c r="M57" s="280" t="s">
        <v>256</v>
      </c>
      <c r="N57" s="234"/>
      <c r="O57" s="190"/>
      <c r="P57" s="169"/>
      <c r="Q57" s="169"/>
      <c r="R57" s="235"/>
      <c r="S57" s="236"/>
      <c r="T57" s="190"/>
      <c r="U57" s="190"/>
      <c r="V57" s="190"/>
      <c r="W57" s="191"/>
      <c r="X57" s="192"/>
      <c r="Y57" s="193"/>
      <c r="Z57" s="194"/>
      <c r="AA57" s="194"/>
      <c r="AB57" s="169"/>
      <c r="AC57" s="169"/>
      <c r="AD57" s="169"/>
      <c r="AE57" s="169"/>
      <c r="AF57" s="195"/>
      <c r="AG57" s="196"/>
      <c r="AH57" s="677"/>
    </row>
    <row r="58" spans="1:34" ht="64.5" customHeight="1" x14ac:dyDescent="0.25">
      <c r="A58" s="720">
        <v>11</v>
      </c>
      <c r="B58" s="722" t="s">
        <v>78</v>
      </c>
      <c r="C58" s="722" t="s">
        <v>51</v>
      </c>
      <c r="D58" s="625">
        <v>17</v>
      </c>
      <c r="E58" s="651"/>
      <c r="F58" s="601">
        <v>0</v>
      </c>
      <c r="G58" s="601">
        <v>0</v>
      </c>
      <c r="H58" s="609">
        <v>0</v>
      </c>
      <c r="I58" s="94" t="s">
        <v>166</v>
      </c>
      <c r="J58" s="71" t="s">
        <v>105</v>
      </c>
      <c r="K58" s="72">
        <v>3</v>
      </c>
      <c r="L58" s="639">
        <v>0</v>
      </c>
      <c r="M58" s="641" t="s">
        <v>256</v>
      </c>
      <c r="N58" s="233"/>
      <c r="O58" s="174"/>
      <c r="P58" s="168"/>
      <c r="Q58" s="168"/>
      <c r="R58" s="175"/>
      <c r="S58" s="176"/>
      <c r="T58" s="174"/>
      <c r="U58" s="174"/>
      <c r="V58" s="174"/>
      <c r="W58" s="177"/>
      <c r="X58" s="178"/>
      <c r="Y58" s="179"/>
      <c r="Z58" s="180"/>
      <c r="AA58" s="180"/>
      <c r="AB58" s="168"/>
      <c r="AC58" s="168"/>
      <c r="AD58" s="168"/>
      <c r="AE58" s="168"/>
      <c r="AF58" s="181"/>
      <c r="AG58" s="182"/>
      <c r="AH58" s="677"/>
    </row>
    <row r="59" spans="1:34" ht="38.25" x14ac:dyDescent="0.25">
      <c r="A59" s="721"/>
      <c r="B59" s="723"/>
      <c r="C59" s="724"/>
      <c r="D59" s="627"/>
      <c r="E59" s="652"/>
      <c r="F59" s="602"/>
      <c r="G59" s="602"/>
      <c r="H59" s="610"/>
      <c r="I59" s="95" t="s">
        <v>188</v>
      </c>
      <c r="J59" s="92" t="s">
        <v>105</v>
      </c>
      <c r="K59" s="93" t="s">
        <v>109</v>
      </c>
      <c r="L59" s="640"/>
      <c r="M59" s="638"/>
      <c r="N59" s="237"/>
      <c r="O59" s="238"/>
      <c r="P59" s="207"/>
      <c r="Q59" s="207"/>
      <c r="R59" s="239"/>
      <c r="S59" s="240"/>
      <c r="T59" s="238"/>
      <c r="U59" s="238"/>
      <c r="V59" s="238"/>
      <c r="W59" s="205"/>
      <c r="X59" s="206"/>
      <c r="Y59" s="227"/>
      <c r="Z59" s="228"/>
      <c r="AA59" s="228"/>
      <c r="AB59" s="207"/>
      <c r="AC59" s="207"/>
      <c r="AD59" s="207"/>
      <c r="AE59" s="207"/>
      <c r="AF59" s="208"/>
      <c r="AG59" s="209"/>
      <c r="AH59" s="677"/>
    </row>
    <row r="60" spans="1:34" ht="15.75" customHeight="1" thickBot="1" x14ac:dyDescent="0.3">
      <c r="A60" s="721"/>
      <c r="B60" s="723"/>
      <c r="C60" s="80" t="s">
        <v>52</v>
      </c>
      <c r="D60" s="166"/>
      <c r="E60" s="65" t="s">
        <v>109</v>
      </c>
      <c r="F60" s="164">
        <v>0</v>
      </c>
      <c r="G60" s="164">
        <v>0</v>
      </c>
      <c r="H60" s="165">
        <v>0</v>
      </c>
      <c r="I60" s="252"/>
      <c r="J60" s="164"/>
      <c r="K60" s="165"/>
      <c r="L60" s="166"/>
      <c r="M60" s="271"/>
      <c r="N60" s="166"/>
      <c r="O60" s="167"/>
      <c r="P60" s="164"/>
      <c r="Q60" s="164"/>
      <c r="R60" s="183"/>
      <c r="S60" s="184"/>
      <c r="T60" s="167"/>
      <c r="U60" s="167"/>
      <c r="V60" s="167"/>
      <c r="W60" s="185"/>
      <c r="X60" s="165"/>
      <c r="Y60" s="186"/>
      <c r="Z60" s="187"/>
      <c r="AA60" s="187"/>
      <c r="AB60" s="164"/>
      <c r="AC60" s="164"/>
      <c r="AD60" s="164"/>
      <c r="AE60" s="164"/>
      <c r="AF60" s="188"/>
      <c r="AG60" s="189"/>
      <c r="AH60" s="677"/>
    </row>
    <row r="61" spans="1:34" ht="38.25" x14ac:dyDescent="0.25">
      <c r="A61" s="721"/>
      <c r="B61" s="723"/>
      <c r="C61" s="81" t="s">
        <v>53</v>
      </c>
      <c r="D61" s="60">
        <v>7</v>
      </c>
      <c r="E61" s="164"/>
      <c r="F61" s="65">
        <v>1</v>
      </c>
      <c r="G61" s="65">
        <v>0</v>
      </c>
      <c r="H61" s="127">
        <v>1</v>
      </c>
      <c r="I61" s="94" t="s">
        <v>167</v>
      </c>
      <c r="J61" s="65" t="s">
        <v>105</v>
      </c>
      <c r="K61" s="127">
        <v>2</v>
      </c>
      <c r="L61" s="99">
        <v>1</v>
      </c>
      <c r="M61" s="279" t="s">
        <v>256</v>
      </c>
      <c r="N61" s="166"/>
      <c r="O61" s="167"/>
      <c r="P61" s="164"/>
      <c r="Q61" s="164"/>
      <c r="R61" s="183"/>
      <c r="S61" s="184"/>
      <c r="T61" s="167"/>
      <c r="U61" s="167"/>
      <c r="V61" s="167"/>
      <c r="W61" s="185"/>
      <c r="X61" s="165"/>
      <c r="Y61" s="186"/>
      <c r="Z61" s="187"/>
      <c r="AA61" s="187"/>
      <c r="AB61" s="164"/>
      <c r="AC61" s="164"/>
      <c r="AD61" s="164"/>
      <c r="AE61" s="164"/>
      <c r="AF61" s="188"/>
      <c r="AG61" s="189"/>
      <c r="AH61" s="677"/>
    </row>
    <row r="62" spans="1:34" ht="33" customHeight="1" thickBot="1" x14ac:dyDescent="0.3">
      <c r="A62" s="725"/>
      <c r="B62" s="732"/>
      <c r="C62" s="82" t="s">
        <v>54</v>
      </c>
      <c r="D62" s="234"/>
      <c r="E62" s="169">
        <v>0</v>
      </c>
      <c r="F62" s="169">
        <v>0</v>
      </c>
      <c r="G62" s="169">
        <v>0</v>
      </c>
      <c r="H62" s="192">
        <v>0</v>
      </c>
      <c r="I62" s="96" t="s">
        <v>134</v>
      </c>
      <c r="J62" s="120">
        <v>5</v>
      </c>
      <c r="K62" s="128">
        <v>5</v>
      </c>
      <c r="L62" s="100">
        <v>0</v>
      </c>
      <c r="M62" s="280" t="s">
        <v>256</v>
      </c>
      <c r="N62" s="242"/>
      <c r="O62" s="190"/>
      <c r="P62" s="169"/>
      <c r="Q62" s="169"/>
      <c r="R62" s="235"/>
      <c r="S62" s="236"/>
      <c r="T62" s="190"/>
      <c r="U62" s="190"/>
      <c r="V62" s="190"/>
      <c r="W62" s="191"/>
      <c r="X62" s="192"/>
      <c r="Y62" s="193"/>
      <c r="Z62" s="194"/>
      <c r="AA62" s="194"/>
      <c r="AB62" s="169"/>
      <c r="AC62" s="169"/>
      <c r="AD62" s="169"/>
      <c r="AE62" s="169"/>
      <c r="AF62" s="195"/>
      <c r="AG62" s="196"/>
      <c r="AH62" s="677"/>
    </row>
    <row r="63" spans="1:34" ht="64.5" customHeight="1" thickBot="1" x14ac:dyDescent="0.3">
      <c r="A63" s="720">
        <v>12</v>
      </c>
      <c r="B63" s="722" t="s">
        <v>79</v>
      </c>
      <c r="C63" s="722" t="s">
        <v>51</v>
      </c>
      <c r="D63" s="751">
        <v>120</v>
      </c>
      <c r="E63" s="754"/>
      <c r="F63" s="665">
        <v>6</v>
      </c>
      <c r="G63" s="668">
        <v>12</v>
      </c>
      <c r="H63" s="671">
        <v>34</v>
      </c>
      <c r="I63" s="94" t="s">
        <v>168</v>
      </c>
      <c r="J63" s="71" t="s">
        <v>105</v>
      </c>
      <c r="K63" s="72">
        <v>15</v>
      </c>
      <c r="L63" s="639">
        <f>SUM(4+6+4)</f>
        <v>14</v>
      </c>
      <c r="M63" s="622" t="s">
        <v>307</v>
      </c>
      <c r="N63" s="482">
        <v>17</v>
      </c>
      <c r="O63" s="423" t="s">
        <v>202</v>
      </c>
      <c r="P63" s="427">
        <v>10</v>
      </c>
      <c r="Q63" s="427">
        <v>10</v>
      </c>
      <c r="R63" s="450">
        <v>0</v>
      </c>
      <c r="S63" s="478" t="s">
        <v>693</v>
      </c>
      <c r="T63" s="678" t="s">
        <v>649</v>
      </c>
      <c r="U63" s="678" t="s">
        <v>694</v>
      </c>
      <c r="V63" s="678" t="s">
        <v>695</v>
      </c>
      <c r="W63" s="678" t="s">
        <v>150</v>
      </c>
      <c r="X63" s="609">
        <v>2</v>
      </c>
      <c r="Y63" s="682">
        <v>207255</v>
      </c>
      <c r="Z63" s="581">
        <f>Y63/100*85</f>
        <v>176166.75000000003</v>
      </c>
      <c r="AA63" s="581">
        <f>Y63/100*15</f>
        <v>31088.250000000004</v>
      </c>
      <c r="AB63" s="71" t="s">
        <v>109</v>
      </c>
      <c r="AC63" s="583">
        <v>0</v>
      </c>
      <c r="AD63" s="583">
        <v>0</v>
      </c>
      <c r="AE63" s="71" t="s">
        <v>109</v>
      </c>
      <c r="AF63" s="145" t="s">
        <v>109</v>
      </c>
      <c r="AG63" s="108"/>
      <c r="AH63" s="696">
        <f>SUM(Y63:Y68)</f>
        <v>207255</v>
      </c>
    </row>
    <row r="64" spans="1:34" ht="54.75" customHeight="1" x14ac:dyDescent="0.25">
      <c r="A64" s="721"/>
      <c r="B64" s="723"/>
      <c r="C64" s="723"/>
      <c r="D64" s="752"/>
      <c r="E64" s="755"/>
      <c r="F64" s="666"/>
      <c r="G64" s="669"/>
      <c r="H64" s="672"/>
      <c r="I64" s="104" t="s">
        <v>189</v>
      </c>
      <c r="J64" s="92" t="s">
        <v>105</v>
      </c>
      <c r="K64" s="93">
        <v>5</v>
      </c>
      <c r="L64" s="642"/>
      <c r="M64" s="623"/>
      <c r="N64" s="482">
        <v>16</v>
      </c>
      <c r="O64" s="406" t="s">
        <v>203</v>
      </c>
      <c r="P64" s="479">
        <v>10</v>
      </c>
      <c r="Q64" s="479">
        <v>10</v>
      </c>
      <c r="R64" s="443">
        <v>0</v>
      </c>
      <c r="S64" s="478" t="s">
        <v>693</v>
      </c>
      <c r="T64" s="593"/>
      <c r="U64" s="593"/>
      <c r="V64" s="593"/>
      <c r="W64" s="593"/>
      <c r="X64" s="610"/>
      <c r="Y64" s="683"/>
      <c r="Z64" s="589"/>
      <c r="AA64" s="589"/>
      <c r="AB64" s="92"/>
      <c r="AC64" s="582"/>
      <c r="AD64" s="582"/>
      <c r="AE64" s="92"/>
      <c r="AF64" s="148"/>
      <c r="AG64" s="109"/>
      <c r="AH64" s="697"/>
    </row>
    <row r="65" spans="1:34" ht="30" customHeight="1" x14ac:dyDescent="0.25">
      <c r="A65" s="721"/>
      <c r="B65" s="723"/>
      <c r="C65" s="724"/>
      <c r="D65" s="753"/>
      <c r="E65" s="756"/>
      <c r="F65" s="667"/>
      <c r="G65" s="670"/>
      <c r="H65" s="673"/>
      <c r="I65" s="104" t="s">
        <v>306</v>
      </c>
      <c r="J65" s="92" t="s">
        <v>105</v>
      </c>
      <c r="K65" s="161" t="s">
        <v>120</v>
      </c>
      <c r="L65" s="640"/>
      <c r="M65" s="638"/>
      <c r="N65" s="237"/>
      <c r="O65" s="238"/>
      <c r="P65" s="207"/>
      <c r="Q65" s="207"/>
      <c r="R65" s="239"/>
      <c r="S65" s="240"/>
      <c r="T65" s="238"/>
      <c r="U65" s="238"/>
      <c r="V65" s="238"/>
      <c r="W65" s="205"/>
      <c r="X65" s="206"/>
      <c r="Y65" s="227"/>
      <c r="Z65" s="228"/>
      <c r="AA65" s="228"/>
      <c r="AB65" s="207"/>
      <c r="AC65" s="207"/>
      <c r="AD65" s="207"/>
      <c r="AE65" s="207"/>
      <c r="AF65" s="208"/>
      <c r="AG65" s="209"/>
      <c r="AH65" s="697"/>
    </row>
    <row r="66" spans="1:34" ht="15.75" customHeight="1" x14ac:dyDescent="0.25">
      <c r="A66" s="721"/>
      <c r="B66" s="723"/>
      <c r="C66" s="80" t="s">
        <v>52</v>
      </c>
      <c r="D66" s="166"/>
      <c r="E66" s="65">
        <v>85</v>
      </c>
      <c r="F66" s="121">
        <v>17</v>
      </c>
      <c r="G66" s="121">
        <v>0</v>
      </c>
      <c r="H66" s="127">
        <v>0</v>
      </c>
      <c r="I66" s="257"/>
      <c r="J66" s="164"/>
      <c r="K66" s="165"/>
      <c r="L66" s="166"/>
      <c r="M66" s="271"/>
      <c r="N66" s="166"/>
      <c r="O66" s="167"/>
      <c r="P66" s="164"/>
      <c r="Q66" s="164"/>
      <c r="R66" s="183"/>
      <c r="S66" s="184"/>
      <c r="T66" s="167"/>
      <c r="U66" s="167"/>
      <c r="V66" s="167"/>
      <c r="W66" s="185"/>
      <c r="X66" s="165"/>
      <c r="Y66" s="186"/>
      <c r="Z66" s="187"/>
      <c r="AA66" s="187"/>
      <c r="AB66" s="164"/>
      <c r="AC66" s="164"/>
      <c r="AD66" s="164"/>
      <c r="AE66" s="164"/>
      <c r="AF66" s="188"/>
      <c r="AG66" s="189"/>
      <c r="AH66" s="697"/>
    </row>
    <row r="67" spans="1:34" ht="38.25" x14ac:dyDescent="0.25">
      <c r="A67" s="721"/>
      <c r="B67" s="723"/>
      <c r="C67" s="81" t="s">
        <v>53</v>
      </c>
      <c r="D67" s="60">
        <v>31</v>
      </c>
      <c r="E67" s="164"/>
      <c r="F67" s="65">
        <v>11</v>
      </c>
      <c r="G67" s="65">
        <v>2</v>
      </c>
      <c r="H67" s="126">
        <v>15</v>
      </c>
      <c r="I67" s="111" t="s">
        <v>169</v>
      </c>
      <c r="J67" s="65" t="s">
        <v>105</v>
      </c>
      <c r="K67" s="127">
        <v>20</v>
      </c>
      <c r="L67" s="99">
        <v>11</v>
      </c>
      <c r="M67" s="279" t="s">
        <v>308</v>
      </c>
      <c r="N67" s="166"/>
      <c r="O67" s="167"/>
      <c r="P67" s="164"/>
      <c r="Q67" s="164"/>
      <c r="R67" s="183"/>
      <c r="S67" s="184"/>
      <c r="T67" s="167"/>
      <c r="U67" s="167"/>
      <c r="V67" s="167"/>
      <c r="W67" s="185"/>
      <c r="X67" s="165"/>
      <c r="Y67" s="186"/>
      <c r="Z67" s="187"/>
      <c r="AA67" s="187"/>
      <c r="AB67" s="164"/>
      <c r="AC67" s="164"/>
      <c r="AD67" s="164"/>
      <c r="AE67" s="164"/>
      <c r="AF67" s="188"/>
      <c r="AG67" s="189"/>
      <c r="AH67" s="697"/>
    </row>
    <row r="68" spans="1:34" ht="38.25" customHeight="1" thickBot="1" x14ac:dyDescent="0.3">
      <c r="A68" s="725"/>
      <c r="B68" s="732"/>
      <c r="C68" s="82" t="s">
        <v>54</v>
      </c>
      <c r="D68" s="234"/>
      <c r="E68" s="169">
        <v>0</v>
      </c>
      <c r="F68" s="169">
        <v>0</v>
      </c>
      <c r="G68" s="169">
        <v>0</v>
      </c>
      <c r="H68" s="192">
        <v>0</v>
      </c>
      <c r="I68" s="96" t="s">
        <v>134</v>
      </c>
      <c r="J68" s="120">
        <v>20</v>
      </c>
      <c r="K68" s="128">
        <v>20</v>
      </c>
      <c r="L68" s="100">
        <v>1</v>
      </c>
      <c r="M68" s="280" t="s">
        <v>309</v>
      </c>
      <c r="N68" s="234"/>
      <c r="O68" s="190"/>
      <c r="P68" s="169"/>
      <c r="Q68" s="169"/>
      <c r="R68" s="235"/>
      <c r="S68" s="236"/>
      <c r="T68" s="190"/>
      <c r="U68" s="190"/>
      <c r="V68" s="190"/>
      <c r="W68" s="191"/>
      <c r="X68" s="192"/>
      <c r="Y68" s="193"/>
      <c r="Z68" s="194"/>
      <c r="AA68" s="194"/>
      <c r="AB68" s="169"/>
      <c r="AC68" s="169"/>
      <c r="AD68" s="169"/>
      <c r="AE68" s="169"/>
      <c r="AF68" s="195"/>
      <c r="AG68" s="196"/>
      <c r="AH68" s="697"/>
    </row>
    <row r="69" spans="1:34" ht="73.5" customHeight="1" x14ac:dyDescent="0.25">
      <c r="A69" s="720">
        <v>13</v>
      </c>
      <c r="B69" s="722" t="s">
        <v>80</v>
      </c>
      <c r="C69" s="722" t="s">
        <v>51</v>
      </c>
      <c r="D69" s="625">
        <v>58</v>
      </c>
      <c r="E69" s="651"/>
      <c r="F69" s="601">
        <v>15</v>
      </c>
      <c r="G69" s="601">
        <v>0</v>
      </c>
      <c r="H69" s="674">
        <v>0</v>
      </c>
      <c r="I69" s="116" t="s">
        <v>170</v>
      </c>
      <c r="J69" s="71" t="s">
        <v>105</v>
      </c>
      <c r="K69" s="72">
        <v>20</v>
      </c>
      <c r="L69" s="639">
        <v>20</v>
      </c>
      <c r="M69" s="641" t="s">
        <v>254</v>
      </c>
      <c r="N69" s="233"/>
      <c r="O69" s="174"/>
      <c r="P69" s="168"/>
      <c r="Q69" s="168"/>
      <c r="R69" s="175"/>
      <c r="S69" s="176"/>
      <c r="T69" s="174"/>
      <c r="U69" s="174"/>
      <c r="V69" s="174"/>
      <c r="W69" s="177"/>
      <c r="X69" s="178"/>
      <c r="Y69" s="179"/>
      <c r="Z69" s="180"/>
      <c r="AA69" s="180"/>
      <c r="AB69" s="168"/>
      <c r="AC69" s="168"/>
      <c r="AD69" s="168"/>
      <c r="AE69" s="168"/>
      <c r="AF69" s="181"/>
      <c r="AG69" s="182"/>
      <c r="AH69" s="677"/>
    </row>
    <row r="70" spans="1:34" ht="40.5" customHeight="1" x14ac:dyDescent="0.25">
      <c r="A70" s="721"/>
      <c r="B70" s="723"/>
      <c r="C70" s="724"/>
      <c r="D70" s="627"/>
      <c r="E70" s="652"/>
      <c r="F70" s="602"/>
      <c r="G70" s="602"/>
      <c r="H70" s="650"/>
      <c r="I70" s="111" t="s">
        <v>310</v>
      </c>
      <c r="J70" s="92" t="s">
        <v>105</v>
      </c>
      <c r="K70" s="93" t="s">
        <v>109</v>
      </c>
      <c r="L70" s="640"/>
      <c r="M70" s="638"/>
      <c r="N70" s="237"/>
      <c r="O70" s="238"/>
      <c r="P70" s="207"/>
      <c r="Q70" s="207"/>
      <c r="R70" s="239"/>
      <c r="S70" s="240"/>
      <c r="T70" s="238"/>
      <c r="U70" s="238"/>
      <c r="V70" s="238"/>
      <c r="W70" s="205"/>
      <c r="X70" s="206"/>
      <c r="Y70" s="227"/>
      <c r="Z70" s="228"/>
      <c r="AA70" s="228"/>
      <c r="AB70" s="207"/>
      <c r="AC70" s="207"/>
      <c r="AD70" s="207"/>
      <c r="AE70" s="207"/>
      <c r="AF70" s="208"/>
      <c r="AG70" s="209"/>
      <c r="AH70" s="677"/>
    </row>
    <row r="71" spans="1:34" ht="15.75" customHeight="1" thickBot="1" x14ac:dyDescent="0.3">
      <c r="A71" s="721"/>
      <c r="B71" s="723"/>
      <c r="C71" s="80" t="s">
        <v>52</v>
      </c>
      <c r="D71" s="166"/>
      <c r="E71" s="164"/>
      <c r="F71" s="259">
        <v>0</v>
      </c>
      <c r="G71" s="164">
        <v>0</v>
      </c>
      <c r="H71" s="165">
        <v>0</v>
      </c>
      <c r="I71" s="252"/>
      <c r="J71" s="164"/>
      <c r="K71" s="165"/>
      <c r="L71" s="166"/>
      <c r="M71" s="271"/>
      <c r="N71" s="166"/>
      <c r="O71" s="167"/>
      <c r="P71" s="164"/>
      <c r="Q71" s="164"/>
      <c r="R71" s="183"/>
      <c r="S71" s="184"/>
      <c r="T71" s="167"/>
      <c r="U71" s="167"/>
      <c r="V71" s="167"/>
      <c r="W71" s="185"/>
      <c r="X71" s="165"/>
      <c r="Y71" s="186"/>
      <c r="Z71" s="187"/>
      <c r="AA71" s="187"/>
      <c r="AB71" s="164"/>
      <c r="AC71" s="164"/>
      <c r="AD71" s="164"/>
      <c r="AE71" s="164"/>
      <c r="AF71" s="188"/>
      <c r="AG71" s="189"/>
      <c r="AH71" s="677"/>
    </row>
    <row r="72" spans="1:34" ht="61.5" customHeight="1" thickBot="1" x14ac:dyDescent="0.3">
      <c r="A72" s="721"/>
      <c r="B72" s="723"/>
      <c r="C72" s="81" t="s">
        <v>53</v>
      </c>
      <c r="D72" s="60">
        <v>22</v>
      </c>
      <c r="E72" s="164"/>
      <c r="F72" s="65">
        <v>2</v>
      </c>
      <c r="G72" s="65">
        <v>0</v>
      </c>
      <c r="H72" s="127">
        <v>0</v>
      </c>
      <c r="I72" s="94" t="s">
        <v>172</v>
      </c>
      <c r="J72" s="65"/>
      <c r="K72" s="127"/>
      <c r="L72" s="99">
        <v>2</v>
      </c>
      <c r="M72" s="279" t="s">
        <v>256</v>
      </c>
      <c r="N72" s="166"/>
      <c r="O72" s="167"/>
      <c r="P72" s="164"/>
      <c r="Q72" s="164"/>
      <c r="R72" s="183"/>
      <c r="S72" s="184"/>
      <c r="T72" s="167"/>
      <c r="U72" s="167"/>
      <c r="V72" s="167"/>
      <c r="W72" s="185"/>
      <c r="X72" s="165"/>
      <c r="Y72" s="186"/>
      <c r="Z72" s="187"/>
      <c r="AA72" s="187"/>
      <c r="AB72" s="164"/>
      <c r="AC72" s="164"/>
      <c r="AD72" s="164"/>
      <c r="AE72" s="164"/>
      <c r="AF72" s="188"/>
      <c r="AG72" s="189"/>
      <c r="AH72" s="677"/>
    </row>
    <row r="73" spans="1:34" ht="59.25" customHeight="1" thickBot="1" x14ac:dyDescent="0.3">
      <c r="A73" s="725"/>
      <c r="B73" s="732"/>
      <c r="C73" s="82" t="s">
        <v>54</v>
      </c>
      <c r="D73" s="234"/>
      <c r="E73" s="169">
        <v>0</v>
      </c>
      <c r="F73" s="169">
        <v>0</v>
      </c>
      <c r="G73" s="169">
        <v>0</v>
      </c>
      <c r="H73" s="192">
        <v>0</v>
      </c>
      <c r="I73" s="94" t="s">
        <v>171</v>
      </c>
      <c r="J73" s="120">
        <v>12</v>
      </c>
      <c r="K73" s="128">
        <v>12</v>
      </c>
      <c r="L73" s="100">
        <v>1</v>
      </c>
      <c r="M73" s="280" t="s">
        <v>256</v>
      </c>
      <c r="N73" s="234"/>
      <c r="O73" s="190"/>
      <c r="P73" s="169"/>
      <c r="Q73" s="169"/>
      <c r="R73" s="235"/>
      <c r="S73" s="236"/>
      <c r="T73" s="190"/>
      <c r="U73" s="190"/>
      <c r="V73" s="190"/>
      <c r="W73" s="191"/>
      <c r="X73" s="192"/>
      <c r="Y73" s="193"/>
      <c r="Z73" s="194"/>
      <c r="AA73" s="194"/>
      <c r="AB73" s="169"/>
      <c r="AC73" s="169"/>
      <c r="AD73" s="169"/>
      <c r="AE73" s="169"/>
      <c r="AF73" s="195"/>
      <c r="AG73" s="196"/>
      <c r="AH73" s="677"/>
    </row>
    <row r="74" spans="1:34" ht="85.5" customHeight="1" thickBot="1" x14ac:dyDescent="0.3">
      <c r="A74" s="720">
        <v>14</v>
      </c>
      <c r="B74" s="722" t="s">
        <v>81</v>
      </c>
      <c r="C74" s="722" t="s">
        <v>51</v>
      </c>
      <c r="D74" s="625">
        <v>19</v>
      </c>
      <c r="E74" s="294"/>
      <c r="F74" s="601">
        <v>11</v>
      </c>
      <c r="G74" s="603">
        <v>2</v>
      </c>
      <c r="H74" s="605">
        <v>33</v>
      </c>
      <c r="I74" s="607" t="s">
        <v>312</v>
      </c>
      <c r="J74" s="601" t="s">
        <v>105</v>
      </c>
      <c r="K74" s="609">
        <v>10</v>
      </c>
      <c r="L74" s="611">
        <v>13</v>
      </c>
      <c r="M74" s="590" t="s">
        <v>311</v>
      </c>
      <c r="N74" s="459">
        <v>11</v>
      </c>
      <c r="O74" s="477" t="s">
        <v>121</v>
      </c>
      <c r="P74" s="427">
        <v>11</v>
      </c>
      <c r="Q74" s="427">
        <v>11</v>
      </c>
      <c r="R74" s="450">
        <v>0</v>
      </c>
      <c r="S74" s="451" t="s">
        <v>89</v>
      </c>
      <c r="T74" s="122" t="s">
        <v>275</v>
      </c>
      <c r="U74" s="122" t="s">
        <v>690</v>
      </c>
      <c r="V74" s="122" t="s">
        <v>276</v>
      </c>
      <c r="W74" s="122" t="s">
        <v>150</v>
      </c>
      <c r="X74" s="286" t="s">
        <v>156</v>
      </c>
      <c r="Y74" s="684">
        <v>338457.93</v>
      </c>
      <c r="Z74" s="686">
        <v>279407.26</v>
      </c>
      <c r="AA74" s="686">
        <v>49074.64</v>
      </c>
      <c r="AB74" s="581">
        <v>2014.59</v>
      </c>
      <c r="AC74" s="581">
        <v>7961.44</v>
      </c>
      <c r="AD74" s="583">
        <v>0</v>
      </c>
      <c r="AE74" s="601" t="s">
        <v>109</v>
      </c>
      <c r="AF74" s="147" t="s">
        <v>277</v>
      </c>
      <c r="AG74" s="108"/>
      <c r="AH74" s="679">
        <f>SUM(Y74:Y78)</f>
        <v>338457.93</v>
      </c>
    </row>
    <row r="75" spans="1:34" ht="85.5" customHeight="1" thickBot="1" x14ac:dyDescent="0.3">
      <c r="A75" s="721"/>
      <c r="B75" s="723"/>
      <c r="C75" s="724"/>
      <c r="D75" s="627"/>
      <c r="E75" s="170"/>
      <c r="F75" s="602"/>
      <c r="G75" s="604"/>
      <c r="H75" s="606"/>
      <c r="I75" s="608"/>
      <c r="J75" s="602"/>
      <c r="K75" s="610"/>
      <c r="L75" s="612"/>
      <c r="M75" s="591"/>
      <c r="N75" s="422">
        <v>8</v>
      </c>
      <c r="O75" s="475" t="s">
        <v>324</v>
      </c>
      <c r="P75" s="479">
        <v>6</v>
      </c>
      <c r="Q75" s="479">
        <v>6</v>
      </c>
      <c r="R75" s="443">
        <v>0</v>
      </c>
      <c r="S75" s="444" t="s">
        <v>689</v>
      </c>
      <c r="T75" s="406" t="s">
        <v>703</v>
      </c>
      <c r="U75" s="406" t="s">
        <v>702</v>
      </c>
      <c r="V75" s="406" t="s">
        <v>704</v>
      </c>
      <c r="W75" s="423" t="s">
        <v>150</v>
      </c>
      <c r="X75" s="424" t="s">
        <v>156</v>
      </c>
      <c r="Y75" s="685"/>
      <c r="Z75" s="687"/>
      <c r="AA75" s="687"/>
      <c r="AB75" s="582"/>
      <c r="AC75" s="582"/>
      <c r="AD75" s="582"/>
      <c r="AE75" s="602"/>
      <c r="AF75" s="425" t="s">
        <v>277</v>
      </c>
      <c r="AG75" s="426"/>
      <c r="AH75" s="680"/>
    </row>
    <row r="76" spans="1:34" ht="15.75" customHeight="1" thickBot="1" x14ac:dyDescent="0.3">
      <c r="A76" s="721"/>
      <c r="B76" s="723"/>
      <c r="C76" s="80" t="s">
        <v>52</v>
      </c>
      <c r="D76" s="166"/>
      <c r="E76" s="164"/>
      <c r="F76" s="164">
        <v>0</v>
      </c>
      <c r="G76" s="164">
        <v>0</v>
      </c>
      <c r="H76" s="165">
        <v>0</v>
      </c>
      <c r="I76" s="252"/>
      <c r="J76" s="164"/>
      <c r="K76" s="165"/>
      <c r="L76" s="166"/>
      <c r="M76" s="271"/>
      <c r="N76" s="166"/>
      <c r="O76" s="167"/>
      <c r="P76" s="164"/>
      <c r="Q76" s="164"/>
      <c r="R76" s="183"/>
      <c r="S76" s="184"/>
      <c r="T76" s="167"/>
      <c r="U76" s="167"/>
      <c r="V76" s="167"/>
      <c r="W76" s="185"/>
      <c r="X76" s="165"/>
      <c r="Y76" s="186"/>
      <c r="Z76" s="228"/>
      <c r="AA76" s="403"/>
      <c r="AB76" s="164"/>
      <c r="AC76" s="164"/>
      <c r="AD76" s="164"/>
      <c r="AE76" s="164"/>
      <c r="AF76" s="188"/>
      <c r="AG76" s="189"/>
      <c r="AH76" s="680"/>
    </row>
    <row r="77" spans="1:34" ht="25.5" x14ac:dyDescent="0.25">
      <c r="A77" s="721"/>
      <c r="B77" s="723"/>
      <c r="C77" s="81" t="s">
        <v>53</v>
      </c>
      <c r="D77" s="60">
        <v>3</v>
      </c>
      <c r="E77" s="164"/>
      <c r="F77" s="65">
        <v>0</v>
      </c>
      <c r="G77" s="121">
        <v>0</v>
      </c>
      <c r="H77" s="138">
        <v>0</v>
      </c>
      <c r="I77" s="94" t="s">
        <v>173</v>
      </c>
      <c r="J77" s="65" t="s">
        <v>105</v>
      </c>
      <c r="K77" s="127">
        <v>0</v>
      </c>
      <c r="L77" s="99">
        <v>0</v>
      </c>
      <c r="M77" s="279" t="s">
        <v>256</v>
      </c>
      <c r="N77" s="166"/>
      <c r="O77" s="167"/>
      <c r="P77" s="164"/>
      <c r="Q77" s="164"/>
      <c r="R77" s="183"/>
      <c r="S77" s="184"/>
      <c r="T77" s="167"/>
      <c r="U77" s="167"/>
      <c r="V77" s="167"/>
      <c r="W77" s="185"/>
      <c r="X77" s="165"/>
      <c r="Y77" s="186"/>
      <c r="Z77" s="187"/>
      <c r="AA77" s="187"/>
      <c r="AB77" s="164"/>
      <c r="AC77" s="164"/>
      <c r="AD77" s="164"/>
      <c r="AE77" s="164"/>
      <c r="AF77" s="188"/>
      <c r="AG77" s="189"/>
      <c r="AH77" s="680"/>
    </row>
    <row r="78" spans="1:34" ht="31.5" customHeight="1" thickBot="1" x14ac:dyDescent="0.3">
      <c r="A78" s="725"/>
      <c r="B78" s="732"/>
      <c r="C78" s="82" t="s">
        <v>54</v>
      </c>
      <c r="D78" s="234"/>
      <c r="E78" s="169">
        <v>0</v>
      </c>
      <c r="F78" s="169">
        <v>0</v>
      </c>
      <c r="G78" s="169">
        <v>0</v>
      </c>
      <c r="H78" s="192">
        <v>0</v>
      </c>
      <c r="I78" s="96" t="s">
        <v>136</v>
      </c>
      <c r="J78" s="120">
        <v>5</v>
      </c>
      <c r="K78" s="128">
        <v>5</v>
      </c>
      <c r="L78" s="100"/>
      <c r="M78" s="280" t="s">
        <v>256</v>
      </c>
      <c r="N78" s="234"/>
      <c r="O78" s="190"/>
      <c r="P78" s="169"/>
      <c r="Q78" s="169"/>
      <c r="R78" s="235"/>
      <c r="S78" s="236"/>
      <c r="T78" s="190"/>
      <c r="U78" s="190"/>
      <c r="V78" s="190"/>
      <c r="W78" s="191"/>
      <c r="X78" s="192"/>
      <c r="Y78" s="193"/>
      <c r="Z78" s="194"/>
      <c r="AA78" s="194"/>
      <c r="AB78" s="169"/>
      <c r="AC78" s="169"/>
      <c r="AD78" s="169"/>
      <c r="AE78" s="169"/>
      <c r="AF78" s="195"/>
      <c r="AG78" s="196"/>
      <c r="AH78" s="681"/>
    </row>
    <row r="79" spans="1:34" ht="115.5" thickBot="1" x14ac:dyDescent="0.3">
      <c r="A79" s="720">
        <v>15</v>
      </c>
      <c r="B79" s="722" t="s">
        <v>82</v>
      </c>
      <c r="C79" s="722" t="s">
        <v>51</v>
      </c>
      <c r="D79" s="77">
        <v>293</v>
      </c>
      <c r="E79" s="168"/>
      <c r="F79" s="71">
        <v>20</v>
      </c>
      <c r="G79" s="603">
        <v>13</v>
      </c>
      <c r="H79" s="603">
        <v>71</v>
      </c>
      <c r="I79" s="111" t="s">
        <v>174</v>
      </c>
      <c r="J79" s="71" t="s">
        <v>105</v>
      </c>
      <c r="K79" s="72">
        <v>65</v>
      </c>
      <c r="L79" s="77">
        <f>SUM(11+24+15)</f>
        <v>50</v>
      </c>
      <c r="M79" s="590" t="s">
        <v>204</v>
      </c>
      <c r="N79" s="476">
        <v>16</v>
      </c>
      <c r="O79" s="477" t="s">
        <v>142</v>
      </c>
      <c r="P79" s="427">
        <v>16</v>
      </c>
      <c r="Q79" s="427">
        <v>16</v>
      </c>
      <c r="R79" s="450">
        <v>0</v>
      </c>
      <c r="S79" s="478" t="s">
        <v>714</v>
      </c>
      <c r="T79" s="423" t="s">
        <v>206</v>
      </c>
      <c r="U79" s="423" t="s">
        <v>207</v>
      </c>
      <c r="V79" s="423" t="s">
        <v>208</v>
      </c>
      <c r="W79" s="423" t="s">
        <v>150</v>
      </c>
      <c r="X79" s="72">
        <v>0</v>
      </c>
      <c r="Y79" s="688">
        <v>651100.39</v>
      </c>
      <c r="Z79" s="686">
        <v>356131.3</v>
      </c>
      <c r="AA79" s="686">
        <v>62846.7</v>
      </c>
      <c r="AB79" s="71" t="s">
        <v>109</v>
      </c>
      <c r="AC79" s="583"/>
      <c r="AD79" s="581">
        <v>232122.39</v>
      </c>
      <c r="AE79" s="71" t="s">
        <v>109</v>
      </c>
      <c r="AF79" s="145" t="s">
        <v>109</v>
      </c>
      <c r="AG79" s="108"/>
      <c r="AH79" s="675">
        <f>SUM(Y79:Y113)</f>
        <v>651100.39</v>
      </c>
    </row>
    <row r="80" spans="1:34" ht="72.75" customHeight="1" thickBot="1" x14ac:dyDescent="0.3">
      <c r="A80" s="721"/>
      <c r="B80" s="723"/>
      <c r="C80" s="723"/>
      <c r="D80" s="237"/>
      <c r="E80" s="207"/>
      <c r="F80" s="207"/>
      <c r="G80" s="613"/>
      <c r="H80" s="613"/>
      <c r="I80" s="111" t="s">
        <v>214</v>
      </c>
      <c r="J80" s="92" t="s">
        <v>105</v>
      </c>
      <c r="K80" s="93">
        <v>25</v>
      </c>
      <c r="L80" s="102"/>
      <c r="M80" s="648"/>
      <c r="N80" s="452">
        <v>4</v>
      </c>
      <c r="O80" s="592" t="s">
        <v>200</v>
      </c>
      <c r="P80" s="479">
        <v>4</v>
      </c>
      <c r="Q80" s="479">
        <v>4</v>
      </c>
      <c r="R80" s="443">
        <v>0</v>
      </c>
      <c r="S80" s="480" t="s">
        <v>201</v>
      </c>
      <c r="T80" s="406" t="s">
        <v>209</v>
      </c>
      <c r="U80" s="406" t="s">
        <v>133</v>
      </c>
      <c r="V80" s="406" t="s">
        <v>210</v>
      </c>
      <c r="W80" s="423" t="s">
        <v>150</v>
      </c>
      <c r="X80" s="93">
        <v>0</v>
      </c>
      <c r="Y80" s="689"/>
      <c r="Z80" s="691"/>
      <c r="AA80" s="691"/>
      <c r="AB80" s="71" t="s">
        <v>109</v>
      </c>
      <c r="AC80" s="600"/>
      <c r="AD80" s="600"/>
      <c r="AE80" s="71" t="s">
        <v>109</v>
      </c>
      <c r="AF80" s="145" t="s">
        <v>109</v>
      </c>
      <c r="AG80" s="109"/>
      <c r="AH80" s="676"/>
    </row>
    <row r="81" spans="1:34" ht="82.5" customHeight="1" thickBot="1" x14ac:dyDescent="0.3">
      <c r="A81" s="721"/>
      <c r="B81" s="723"/>
      <c r="C81" s="723"/>
      <c r="D81" s="237"/>
      <c r="E81" s="207"/>
      <c r="F81" s="207"/>
      <c r="G81" s="613"/>
      <c r="H81" s="613"/>
      <c r="I81" s="111" t="s">
        <v>229</v>
      </c>
      <c r="J81" s="92">
        <v>40</v>
      </c>
      <c r="K81" s="93">
        <v>45</v>
      </c>
      <c r="L81" s="102"/>
      <c r="M81" s="648"/>
      <c r="N81" s="452">
        <v>4</v>
      </c>
      <c r="O81" s="593"/>
      <c r="P81" s="479">
        <v>4</v>
      </c>
      <c r="Q81" s="479">
        <v>4</v>
      </c>
      <c r="R81" s="443">
        <v>0</v>
      </c>
      <c r="S81" s="481" t="s">
        <v>688</v>
      </c>
      <c r="T81" s="406" t="s">
        <v>211</v>
      </c>
      <c r="U81" s="406" t="s">
        <v>133</v>
      </c>
      <c r="V81" s="406" t="s">
        <v>210</v>
      </c>
      <c r="W81" s="423" t="s">
        <v>150</v>
      </c>
      <c r="X81" s="93">
        <v>0</v>
      </c>
      <c r="Y81" s="689"/>
      <c r="Z81" s="691"/>
      <c r="AA81" s="691"/>
      <c r="AB81" s="71" t="s">
        <v>109</v>
      </c>
      <c r="AC81" s="600"/>
      <c r="AD81" s="600"/>
      <c r="AE81" s="71" t="s">
        <v>109</v>
      </c>
      <c r="AF81" s="145" t="s">
        <v>109</v>
      </c>
      <c r="AG81" s="109"/>
      <c r="AH81" s="676"/>
    </row>
    <row r="82" spans="1:34" ht="129" customHeight="1" x14ac:dyDescent="0.25">
      <c r="A82" s="721"/>
      <c r="B82" s="723"/>
      <c r="C82" s="723"/>
      <c r="D82" s="237"/>
      <c r="E82" s="207"/>
      <c r="F82" s="207"/>
      <c r="G82" s="604"/>
      <c r="H82" s="604"/>
      <c r="I82" s="111" t="s">
        <v>215</v>
      </c>
      <c r="J82" s="92" t="s">
        <v>105</v>
      </c>
      <c r="K82" s="93">
        <v>3</v>
      </c>
      <c r="L82" s="102"/>
      <c r="M82" s="741"/>
      <c r="N82" s="452">
        <v>27</v>
      </c>
      <c r="O82" s="475" t="s">
        <v>707</v>
      </c>
      <c r="P82" s="479">
        <v>14</v>
      </c>
      <c r="Q82" s="479">
        <v>14</v>
      </c>
      <c r="R82" s="443">
        <v>0</v>
      </c>
      <c r="S82" s="480" t="s">
        <v>650</v>
      </c>
      <c r="T82" s="475" t="s">
        <v>651</v>
      </c>
      <c r="U82" s="475" t="s">
        <v>652</v>
      </c>
      <c r="V82" s="475" t="s">
        <v>653</v>
      </c>
      <c r="W82" s="423" t="s">
        <v>150</v>
      </c>
      <c r="X82" s="161" t="s">
        <v>212</v>
      </c>
      <c r="Y82" s="689"/>
      <c r="Z82" s="691"/>
      <c r="AA82" s="691"/>
      <c r="AB82" s="71" t="s">
        <v>109</v>
      </c>
      <c r="AC82" s="600"/>
      <c r="AD82" s="600"/>
      <c r="AE82" s="71" t="s">
        <v>109</v>
      </c>
      <c r="AF82" s="145" t="s">
        <v>109</v>
      </c>
      <c r="AG82" s="373"/>
      <c r="AH82" s="676"/>
    </row>
    <row r="83" spans="1:34" ht="38.25" x14ac:dyDescent="0.25">
      <c r="A83" s="721"/>
      <c r="B83" s="723"/>
      <c r="C83" s="723"/>
      <c r="D83" s="237"/>
      <c r="E83" s="207"/>
      <c r="F83" s="207"/>
      <c r="G83" s="207"/>
      <c r="H83" s="239"/>
      <c r="I83" s="111" t="s">
        <v>216</v>
      </c>
      <c r="J83" s="92" t="s">
        <v>105</v>
      </c>
      <c r="K83" s="93">
        <v>0</v>
      </c>
      <c r="L83" s="102"/>
      <c r="M83" s="275"/>
      <c r="N83" s="237"/>
      <c r="O83" s="238"/>
      <c r="P83" s="207"/>
      <c r="Q83" s="207"/>
      <c r="R83" s="239"/>
      <c r="S83" s="240"/>
      <c r="T83" s="238"/>
      <c r="U83" s="238"/>
      <c r="V83" s="238"/>
      <c r="W83" s="205"/>
      <c r="X83" s="206"/>
      <c r="Y83" s="689"/>
      <c r="Z83" s="691"/>
      <c r="AA83" s="691"/>
      <c r="AB83" s="207"/>
      <c r="AC83" s="600"/>
      <c r="AD83" s="600"/>
      <c r="AE83" s="207"/>
      <c r="AF83" s="208"/>
      <c r="AG83" s="209"/>
      <c r="AH83" s="676"/>
    </row>
    <row r="84" spans="1:34" ht="38.25" x14ac:dyDescent="0.25">
      <c r="A84" s="721"/>
      <c r="B84" s="723"/>
      <c r="C84" s="723"/>
      <c r="D84" s="237"/>
      <c r="E84" s="207"/>
      <c r="F84" s="207"/>
      <c r="G84" s="207"/>
      <c r="H84" s="239"/>
      <c r="I84" s="111" t="s">
        <v>225</v>
      </c>
      <c r="J84" s="92" t="s">
        <v>105</v>
      </c>
      <c r="K84" s="93">
        <v>0</v>
      </c>
      <c r="L84" s="237"/>
      <c r="M84" s="281"/>
      <c r="N84" s="237"/>
      <c r="O84" s="238"/>
      <c r="P84" s="207"/>
      <c r="Q84" s="207"/>
      <c r="R84" s="239"/>
      <c r="S84" s="240"/>
      <c r="T84" s="238"/>
      <c r="U84" s="238"/>
      <c r="V84" s="238"/>
      <c r="W84" s="205"/>
      <c r="X84" s="206"/>
      <c r="Y84" s="689"/>
      <c r="Z84" s="691"/>
      <c r="AA84" s="691"/>
      <c r="AB84" s="207"/>
      <c r="AC84" s="600"/>
      <c r="AD84" s="600"/>
      <c r="AE84" s="207"/>
      <c r="AF84" s="208"/>
      <c r="AG84" s="209"/>
      <c r="AH84" s="676"/>
    </row>
    <row r="85" spans="1:34" ht="38.25" x14ac:dyDescent="0.25">
      <c r="A85" s="721"/>
      <c r="B85" s="723"/>
      <c r="C85" s="723"/>
      <c r="D85" s="237"/>
      <c r="E85" s="207"/>
      <c r="F85" s="207"/>
      <c r="G85" s="207"/>
      <c r="H85" s="239"/>
      <c r="I85" s="111" t="s">
        <v>217</v>
      </c>
      <c r="J85" s="92" t="s">
        <v>105</v>
      </c>
      <c r="K85" s="93">
        <v>0</v>
      </c>
      <c r="L85" s="237"/>
      <c r="M85" s="281"/>
      <c r="N85" s="237"/>
      <c r="O85" s="238"/>
      <c r="P85" s="207"/>
      <c r="Q85" s="207"/>
      <c r="R85" s="239"/>
      <c r="S85" s="240"/>
      <c r="T85" s="238"/>
      <c r="U85" s="238"/>
      <c r="V85" s="238"/>
      <c r="W85" s="205"/>
      <c r="X85" s="206"/>
      <c r="Y85" s="689"/>
      <c r="Z85" s="691"/>
      <c r="AA85" s="691"/>
      <c r="AB85" s="207"/>
      <c r="AC85" s="600"/>
      <c r="AD85" s="600"/>
      <c r="AE85" s="207"/>
      <c r="AF85" s="208"/>
      <c r="AG85" s="209"/>
      <c r="AH85" s="676"/>
    </row>
    <row r="86" spans="1:34" ht="38.25" x14ac:dyDescent="0.25">
      <c r="A86" s="721"/>
      <c r="B86" s="723"/>
      <c r="C86" s="723"/>
      <c r="D86" s="237"/>
      <c r="E86" s="207"/>
      <c r="F86" s="207"/>
      <c r="G86" s="207"/>
      <c r="H86" s="239"/>
      <c r="I86" s="111" t="s">
        <v>218</v>
      </c>
      <c r="J86" s="92" t="s">
        <v>105</v>
      </c>
      <c r="K86" s="93">
        <v>9</v>
      </c>
      <c r="L86" s="237"/>
      <c r="M86" s="281"/>
      <c r="N86" s="237"/>
      <c r="O86" s="238"/>
      <c r="P86" s="207"/>
      <c r="Q86" s="207"/>
      <c r="R86" s="239"/>
      <c r="S86" s="240"/>
      <c r="T86" s="238"/>
      <c r="U86" s="238"/>
      <c r="V86" s="238"/>
      <c r="W86" s="205"/>
      <c r="X86" s="206"/>
      <c r="Y86" s="689"/>
      <c r="Z86" s="691"/>
      <c r="AA86" s="691"/>
      <c r="AB86" s="207"/>
      <c r="AC86" s="600"/>
      <c r="AD86" s="600"/>
      <c r="AE86" s="207"/>
      <c r="AF86" s="208"/>
      <c r="AG86" s="209"/>
      <c r="AH86" s="676"/>
    </row>
    <row r="87" spans="1:34" ht="38.25" x14ac:dyDescent="0.25">
      <c r="A87" s="721"/>
      <c r="B87" s="723"/>
      <c r="C87" s="723"/>
      <c r="D87" s="237"/>
      <c r="E87" s="207"/>
      <c r="F87" s="207"/>
      <c r="G87" s="207"/>
      <c r="H87" s="239"/>
      <c r="I87" s="111" t="s">
        <v>219</v>
      </c>
      <c r="J87" s="92" t="s">
        <v>105</v>
      </c>
      <c r="K87" s="93">
        <v>3</v>
      </c>
      <c r="L87" s="237"/>
      <c r="M87" s="281"/>
      <c r="N87" s="237"/>
      <c r="O87" s="238"/>
      <c r="P87" s="207"/>
      <c r="Q87" s="207"/>
      <c r="R87" s="239"/>
      <c r="S87" s="240"/>
      <c r="T87" s="238"/>
      <c r="U87" s="238"/>
      <c r="V87" s="238"/>
      <c r="W87" s="205"/>
      <c r="X87" s="206"/>
      <c r="Y87" s="689"/>
      <c r="Z87" s="691"/>
      <c r="AA87" s="691"/>
      <c r="AB87" s="207"/>
      <c r="AC87" s="600"/>
      <c r="AD87" s="600"/>
      <c r="AE87" s="207"/>
      <c r="AF87" s="208"/>
      <c r="AG87" s="209"/>
      <c r="AH87" s="676"/>
    </row>
    <row r="88" spans="1:34" ht="38.25" x14ac:dyDescent="0.25">
      <c r="A88" s="721"/>
      <c r="B88" s="723"/>
      <c r="C88" s="723"/>
      <c r="D88" s="237"/>
      <c r="E88" s="207"/>
      <c r="F88" s="207"/>
      <c r="G88" s="207"/>
      <c r="H88" s="239"/>
      <c r="I88" s="111" t="s">
        <v>220</v>
      </c>
      <c r="J88" s="92" t="s">
        <v>105</v>
      </c>
      <c r="K88" s="93">
        <v>0</v>
      </c>
      <c r="L88" s="237"/>
      <c r="M88" s="281"/>
      <c r="N88" s="237"/>
      <c r="O88" s="238"/>
      <c r="P88" s="207"/>
      <c r="Q88" s="207"/>
      <c r="R88" s="239"/>
      <c r="S88" s="240"/>
      <c r="T88" s="238"/>
      <c r="U88" s="238"/>
      <c r="V88" s="238"/>
      <c r="W88" s="205"/>
      <c r="X88" s="206"/>
      <c r="Y88" s="689"/>
      <c r="Z88" s="691"/>
      <c r="AA88" s="691"/>
      <c r="AB88" s="207"/>
      <c r="AC88" s="600"/>
      <c r="AD88" s="600"/>
      <c r="AE88" s="207"/>
      <c r="AF88" s="208"/>
      <c r="AG88" s="209"/>
      <c r="AH88" s="676"/>
    </row>
    <row r="89" spans="1:34" ht="38.25" x14ac:dyDescent="0.25">
      <c r="A89" s="721"/>
      <c r="B89" s="723"/>
      <c r="C89" s="723"/>
      <c r="D89" s="237"/>
      <c r="E89" s="207"/>
      <c r="F89" s="207"/>
      <c r="G89" s="207"/>
      <c r="H89" s="239"/>
      <c r="I89" s="111" t="s">
        <v>221</v>
      </c>
      <c r="J89" s="92" t="s">
        <v>105</v>
      </c>
      <c r="K89" s="93">
        <v>1</v>
      </c>
      <c r="L89" s="237"/>
      <c r="M89" s="281"/>
      <c r="N89" s="237"/>
      <c r="O89" s="238"/>
      <c r="P89" s="207"/>
      <c r="Q89" s="207"/>
      <c r="R89" s="239"/>
      <c r="S89" s="240"/>
      <c r="T89" s="238"/>
      <c r="U89" s="238"/>
      <c r="V89" s="238"/>
      <c r="W89" s="205"/>
      <c r="X89" s="206"/>
      <c r="Y89" s="689"/>
      <c r="Z89" s="691"/>
      <c r="AA89" s="691"/>
      <c r="AB89" s="207"/>
      <c r="AC89" s="600"/>
      <c r="AD89" s="600"/>
      <c r="AE89" s="207"/>
      <c r="AF89" s="208"/>
      <c r="AG89" s="209"/>
      <c r="AH89" s="676"/>
    </row>
    <row r="90" spans="1:34" ht="38.25" x14ac:dyDescent="0.25">
      <c r="A90" s="721"/>
      <c r="B90" s="723"/>
      <c r="C90" s="723"/>
      <c r="D90" s="237"/>
      <c r="E90" s="207"/>
      <c r="F90" s="207"/>
      <c r="G90" s="207"/>
      <c r="H90" s="239"/>
      <c r="I90" s="111" t="s">
        <v>222</v>
      </c>
      <c r="J90" s="92" t="s">
        <v>105</v>
      </c>
      <c r="K90" s="93">
        <v>1</v>
      </c>
      <c r="L90" s="237"/>
      <c r="M90" s="281"/>
      <c r="N90" s="237"/>
      <c r="O90" s="238"/>
      <c r="P90" s="207"/>
      <c r="Q90" s="207"/>
      <c r="R90" s="239"/>
      <c r="S90" s="240"/>
      <c r="T90" s="238"/>
      <c r="U90" s="238"/>
      <c r="V90" s="238"/>
      <c r="W90" s="205"/>
      <c r="X90" s="206"/>
      <c r="Y90" s="689"/>
      <c r="Z90" s="691"/>
      <c r="AA90" s="691"/>
      <c r="AB90" s="207"/>
      <c r="AC90" s="600"/>
      <c r="AD90" s="600"/>
      <c r="AE90" s="207"/>
      <c r="AF90" s="208"/>
      <c r="AG90" s="209"/>
      <c r="AH90" s="676"/>
    </row>
    <row r="91" spans="1:34" ht="38.25" x14ac:dyDescent="0.25">
      <c r="A91" s="721"/>
      <c r="B91" s="723"/>
      <c r="C91" s="723"/>
      <c r="D91" s="237"/>
      <c r="E91" s="207"/>
      <c r="F91" s="207"/>
      <c r="G91" s="207"/>
      <c r="H91" s="239"/>
      <c r="I91" s="111" t="s">
        <v>223</v>
      </c>
      <c r="J91" s="92" t="s">
        <v>105</v>
      </c>
      <c r="K91" s="93">
        <v>0</v>
      </c>
      <c r="L91" s="237"/>
      <c r="M91" s="281"/>
      <c r="N91" s="237"/>
      <c r="O91" s="238"/>
      <c r="P91" s="207"/>
      <c r="Q91" s="207"/>
      <c r="R91" s="239"/>
      <c r="S91" s="240"/>
      <c r="T91" s="238"/>
      <c r="U91" s="238"/>
      <c r="V91" s="238"/>
      <c r="W91" s="205"/>
      <c r="X91" s="206"/>
      <c r="Y91" s="689"/>
      <c r="Z91" s="691"/>
      <c r="AA91" s="691"/>
      <c r="AB91" s="207"/>
      <c r="AC91" s="600"/>
      <c r="AD91" s="600"/>
      <c r="AE91" s="207"/>
      <c r="AF91" s="208"/>
      <c r="AG91" s="209"/>
      <c r="AH91" s="676"/>
    </row>
    <row r="92" spans="1:34" ht="38.25" x14ac:dyDescent="0.25">
      <c r="A92" s="721"/>
      <c r="B92" s="723"/>
      <c r="C92" s="724"/>
      <c r="D92" s="237"/>
      <c r="E92" s="207"/>
      <c r="F92" s="207"/>
      <c r="G92" s="207"/>
      <c r="H92" s="239"/>
      <c r="I92" s="111" t="s">
        <v>224</v>
      </c>
      <c r="J92" s="92" t="s">
        <v>105</v>
      </c>
      <c r="K92" s="93">
        <v>1</v>
      </c>
      <c r="L92" s="237"/>
      <c r="M92" s="281"/>
      <c r="N92" s="237"/>
      <c r="O92" s="238"/>
      <c r="P92" s="207"/>
      <c r="Q92" s="207"/>
      <c r="R92" s="239"/>
      <c r="S92" s="240"/>
      <c r="T92" s="238"/>
      <c r="U92" s="238"/>
      <c r="V92" s="238"/>
      <c r="W92" s="205"/>
      <c r="X92" s="206"/>
      <c r="Y92" s="689"/>
      <c r="Z92" s="691"/>
      <c r="AA92" s="691"/>
      <c r="AB92" s="207"/>
      <c r="AC92" s="600"/>
      <c r="AD92" s="600"/>
      <c r="AE92" s="207"/>
      <c r="AF92" s="208"/>
      <c r="AG92" s="209"/>
      <c r="AH92" s="676"/>
    </row>
    <row r="93" spans="1:34" ht="15.75" customHeight="1" thickBot="1" x14ac:dyDescent="0.3">
      <c r="A93" s="721"/>
      <c r="B93" s="723"/>
      <c r="C93" s="80" t="s">
        <v>52</v>
      </c>
      <c r="D93" s="166"/>
      <c r="E93" s="65" t="s">
        <v>248</v>
      </c>
      <c r="F93" s="259">
        <v>0</v>
      </c>
      <c r="G93" s="164">
        <v>0</v>
      </c>
      <c r="H93" s="183">
        <v>0</v>
      </c>
      <c r="I93" s="163"/>
      <c r="J93" s="164"/>
      <c r="K93" s="165"/>
      <c r="L93" s="166"/>
      <c r="M93" s="273" t="s">
        <v>118</v>
      </c>
      <c r="N93" s="166"/>
      <c r="O93" s="167"/>
      <c r="P93" s="164"/>
      <c r="Q93" s="164"/>
      <c r="R93" s="183"/>
      <c r="S93" s="184"/>
      <c r="T93" s="167"/>
      <c r="U93" s="167"/>
      <c r="V93" s="167"/>
      <c r="W93" s="185"/>
      <c r="X93" s="165"/>
      <c r="Y93" s="689"/>
      <c r="Z93" s="691"/>
      <c r="AA93" s="691"/>
      <c r="AB93" s="164"/>
      <c r="AC93" s="600"/>
      <c r="AD93" s="600"/>
      <c r="AE93" s="164"/>
      <c r="AF93" s="188"/>
      <c r="AG93" s="189"/>
      <c r="AH93" s="676"/>
    </row>
    <row r="94" spans="1:34" ht="127.5" x14ac:dyDescent="0.25">
      <c r="A94" s="721"/>
      <c r="B94" s="723"/>
      <c r="C94" s="735" t="s">
        <v>53</v>
      </c>
      <c r="D94" s="60">
        <v>128</v>
      </c>
      <c r="E94" s="164"/>
      <c r="F94" s="65">
        <v>33</v>
      </c>
      <c r="G94" s="121">
        <v>5</v>
      </c>
      <c r="H94" s="152">
        <v>40</v>
      </c>
      <c r="I94" s="111" t="s">
        <v>175</v>
      </c>
      <c r="J94" s="65" t="s">
        <v>105</v>
      </c>
      <c r="K94" s="127">
        <v>40</v>
      </c>
      <c r="L94" s="60">
        <v>33</v>
      </c>
      <c r="M94" s="279" t="s">
        <v>256</v>
      </c>
      <c r="N94" s="472">
        <v>38</v>
      </c>
      <c r="O94" s="457" t="s">
        <v>122</v>
      </c>
      <c r="P94" s="473" t="s">
        <v>725</v>
      </c>
      <c r="Q94" s="543">
        <v>1</v>
      </c>
      <c r="R94" s="447">
        <v>0</v>
      </c>
      <c r="S94" s="474" t="s">
        <v>654</v>
      </c>
      <c r="T94" s="475" t="s">
        <v>655</v>
      </c>
      <c r="U94" s="475" t="s">
        <v>652</v>
      </c>
      <c r="V94" s="475" t="s">
        <v>653</v>
      </c>
      <c r="W94" s="423" t="s">
        <v>150</v>
      </c>
      <c r="X94" s="161" t="s">
        <v>212</v>
      </c>
      <c r="Y94" s="689"/>
      <c r="Z94" s="691"/>
      <c r="AA94" s="691"/>
      <c r="AB94" s="427" t="s">
        <v>109</v>
      </c>
      <c r="AC94" s="600"/>
      <c r="AD94" s="600"/>
      <c r="AE94" s="427" t="s">
        <v>109</v>
      </c>
      <c r="AF94" s="145" t="s">
        <v>109</v>
      </c>
      <c r="AG94" s="373"/>
      <c r="AH94" s="676"/>
    </row>
    <row r="95" spans="1:34" ht="38.25" x14ac:dyDescent="0.25">
      <c r="A95" s="721"/>
      <c r="B95" s="723"/>
      <c r="C95" s="731"/>
      <c r="D95" s="242"/>
      <c r="E95" s="212"/>
      <c r="F95" s="212"/>
      <c r="G95" s="212"/>
      <c r="H95" s="243"/>
      <c r="I95" s="111" t="s">
        <v>225</v>
      </c>
      <c r="J95" s="113" t="s">
        <v>105</v>
      </c>
      <c r="K95" s="131">
        <v>0</v>
      </c>
      <c r="L95" s="242"/>
      <c r="M95" s="276"/>
      <c r="N95" s="242"/>
      <c r="O95" s="241"/>
      <c r="P95" s="212"/>
      <c r="Q95" s="212"/>
      <c r="R95" s="243"/>
      <c r="S95" s="244"/>
      <c r="T95" s="241"/>
      <c r="U95" s="241"/>
      <c r="V95" s="241"/>
      <c r="W95" s="210"/>
      <c r="X95" s="211"/>
      <c r="Y95" s="689"/>
      <c r="Z95" s="691"/>
      <c r="AA95" s="691"/>
      <c r="AB95" s="212"/>
      <c r="AC95" s="600"/>
      <c r="AD95" s="600"/>
      <c r="AE95" s="212"/>
      <c r="AF95" s="213"/>
      <c r="AG95" s="214"/>
      <c r="AH95" s="676"/>
    </row>
    <row r="96" spans="1:34" ht="38.25" x14ac:dyDescent="0.25">
      <c r="A96" s="721"/>
      <c r="B96" s="723"/>
      <c r="C96" s="731"/>
      <c r="D96" s="242"/>
      <c r="E96" s="212"/>
      <c r="F96" s="212"/>
      <c r="G96" s="212"/>
      <c r="H96" s="243"/>
      <c r="I96" s="111" t="s">
        <v>218</v>
      </c>
      <c r="J96" s="113" t="s">
        <v>105</v>
      </c>
      <c r="K96" s="131">
        <v>1</v>
      </c>
      <c r="L96" s="242"/>
      <c r="M96" s="276"/>
      <c r="N96" s="242"/>
      <c r="O96" s="241"/>
      <c r="P96" s="212"/>
      <c r="Q96" s="212"/>
      <c r="R96" s="243"/>
      <c r="S96" s="244"/>
      <c r="T96" s="241"/>
      <c r="U96" s="241"/>
      <c r="V96" s="241"/>
      <c r="W96" s="210"/>
      <c r="X96" s="211"/>
      <c r="Y96" s="689"/>
      <c r="Z96" s="691"/>
      <c r="AA96" s="691"/>
      <c r="AB96" s="212"/>
      <c r="AC96" s="600"/>
      <c r="AD96" s="600"/>
      <c r="AE96" s="212"/>
      <c r="AF96" s="213"/>
      <c r="AG96" s="214"/>
      <c r="AH96" s="676"/>
    </row>
    <row r="97" spans="1:34" ht="38.25" x14ac:dyDescent="0.25">
      <c r="A97" s="721"/>
      <c r="B97" s="723"/>
      <c r="C97" s="731"/>
      <c r="D97" s="242"/>
      <c r="E97" s="212"/>
      <c r="F97" s="212"/>
      <c r="G97" s="212"/>
      <c r="H97" s="243"/>
      <c r="I97" s="111" t="s">
        <v>219</v>
      </c>
      <c r="J97" s="113" t="s">
        <v>105</v>
      </c>
      <c r="K97" s="131">
        <v>0</v>
      </c>
      <c r="L97" s="242"/>
      <c r="M97" s="276"/>
      <c r="N97" s="242"/>
      <c r="O97" s="241"/>
      <c r="P97" s="212"/>
      <c r="Q97" s="212"/>
      <c r="R97" s="243"/>
      <c r="S97" s="244"/>
      <c r="T97" s="241"/>
      <c r="U97" s="241"/>
      <c r="V97" s="241"/>
      <c r="W97" s="210"/>
      <c r="X97" s="211"/>
      <c r="Y97" s="689"/>
      <c r="Z97" s="691"/>
      <c r="AA97" s="691"/>
      <c r="AB97" s="212"/>
      <c r="AC97" s="600"/>
      <c r="AD97" s="600"/>
      <c r="AE97" s="212"/>
      <c r="AF97" s="213"/>
      <c r="AG97" s="214"/>
      <c r="AH97" s="676"/>
    </row>
    <row r="98" spans="1:34" ht="38.25" x14ac:dyDescent="0.25">
      <c r="A98" s="721"/>
      <c r="B98" s="723"/>
      <c r="C98" s="731"/>
      <c r="D98" s="242"/>
      <c r="E98" s="212"/>
      <c r="F98" s="212"/>
      <c r="G98" s="212"/>
      <c r="H98" s="243"/>
      <c r="I98" s="111" t="s">
        <v>220</v>
      </c>
      <c r="J98" s="113" t="s">
        <v>105</v>
      </c>
      <c r="K98" s="131">
        <v>1</v>
      </c>
      <c r="L98" s="242"/>
      <c r="M98" s="276"/>
      <c r="N98" s="242"/>
      <c r="O98" s="241"/>
      <c r="P98" s="212"/>
      <c r="Q98" s="212"/>
      <c r="R98" s="243"/>
      <c r="S98" s="244"/>
      <c r="T98" s="241"/>
      <c r="U98" s="241"/>
      <c r="V98" s="241"/>
      <c r="W98" s="210"/>
      <c r="X98" s="211"/>
      <c r="Y98" s="689"/>
      <c r="Z98" s="691"/>
      <c r="AA98" s="691"/>
      <c r="AB98" s="212"/>
      <c r="AC98" s="600"/>
      <c r="AD98" s="600"/>
      <c r="AE98" s="212"/>
      <c r="AF98" s="213"/>
      <c r="AG98" s="214"/>
      <c r="AH98" s="676"/>
    </row>
    <row r="99" spans="1:34" ht="38.25" x14ac:dyDescent="0.25">
      <c r="A99" s="721"/>
      <c r="B99" s="723"/>
      <c r="C99" s="731"/>
      <c r="D99" s="242"/>
      <c r="E99" s="212"/>
      <c r="F99" s="212"/>
      <c r="G99" s="212"/>
      <c r="H99" s="243"/>
      <c r="I99" s="111" t="s">
        <v>221</v>
      </c>
      <c r="J99" s="113" t="s">
        <v>105</v>
      </c>
      <c r="K99" s="131">
        <v>1</v>
      </c>
      <c r="L99" s="242"/>
      <c r="M99" s="276"/>
      <c r="N99" s="242"/>
      <c r="O99" s="241"/>
      <c r="P99" s="212"/>
      <c r="Q99" s="212"/>
      <c r="R99" s="243"/>
      <c r="S99" s="244"/>
      <c r="T99" s="241"/>
      <c r="U99" s="241"/>
      <c r="V99" s="241"/>
      <c r="W99" s="210"/>
      <c r="X99" s="211"/>
      <c r="Y99" s="689"/>
      <c r="Z99" s="691"/>
      <c r="AA99" s="691"/>
      <c r="AB99" s="212"/>
      <c r="AC99" s="600"/>
      <c r="AD99" s="600"/>
      <c r="AE99" s="212"/>
      <c r="AF99" s="213"/>
      <c r="AG99" s="214"/>
      <c r="AH99" s="676"/>
    </row>
    <row r="100" spans="1:34" ht="38.25" x14ac:dyDescent="0.25">
      <c r="A100" s="721"/>
      <c r="B100" s="723"/>
      <c r="C100" s="731"/>
      <c r="D100" s="242"/>
      <c r="E100" s="212"/>
      <c r="F100" s="212"/>
      <c r="G100" s="212"/>
      <c r="H100" s="243"/>
      <c r="I100" s="111" t="s">
        <v>222</v>
      </c>
      <c r="J100" s="113" t="s">
        <v>105</v>
      </c>
      <c r="K100" s="131">
        <v>1</v>
      </c>
      <c r="L100" s="242"/>
      <c r="M100" s="276"/>
      <c r="N100" s="242"/>
      <c r="O100" s="241"/>
      <c r="P100" s="212"/>
      <c r="Q100" s="212"/>
      <c r="R100" s="243"/>
      <c r="S100" s="244"/>
      <c r="T100" s="241"/>
      <c r="U100" s="241"/>
      <c r="V100" s="241"/>
      <c r="W100" s="210"/>
      <c r="X100" s="211"/>
      <c r="Y100" s="689"/>
      <c r="Z100" s="691"/>
      <c r="AA100" s="691"/>
      <c r="AB100" s="212"/>
      <c r="AC100" s="600"/>
      <c r="AD100" s="600"/>
      <c r="AE100" s="212"/>
      <c r="AF100" s="213"/>
      <c r="AG100" s="214"/>
      <c r="AH100" s="676"/>
    </row>
    <row r="101" spans="1:34" ht="38.25" x14ac:dyDescent="0.25">
      <c r="A101" s="721"/>
      <c r="B101" s="723"/>
      <c r="C101" s="731"/>
      <c r="D101" s="242"/>
      <c r="E101" s="212"/>
      <c r="F101" s="212"/>
      <c r="G101" s="212"/>
      <c r="H101" s="243"/>
      <c r="I101" s="111" t="s">
        <v>223</v>
      </c>
      <c r="J101" s="113" t="s">
        <v>105</v>
      </c>
      <c r="K101" s="131">
        <v>0</v>
      </c>
      <c r="L101" s="242"/>
      <c r="M101" s="276"/>
      <c r="N101" s="242"/>
      <c r="O101" s="241"/>
      <c r="P101" s="212"/>
      <c r="Q101" s="212"/>
      <c r="R101" s="243"/>
      <c r="S101" s="244"/>
      <c r="T101" s="241"/>
      <c r="U101" s="241"/>
      <c r="V101" s="241"/>
      <c r="W101" s="210"/>
      <c r="X101" s="211"/>
      <c r="Y101" s="689"/>
      <c r="Z101" s="691"/>
      <c r="AA101" s="691"/>
      <c r="AB101" s="212"/>
      <c r="AC101" s="600"/>
      <c r="AD101" s="600"/>
      <c r="AE101" s="212"/>
      <c r="AF101" s="213"/>
      <c r="AG101" s="214"/>
      <c r="AH101" s="676"/>
    </row>
    <row r="102" spans="1:34" ht="38.25" x14ac:dyDescent="0.25">
      <c r="A102" s="721"/>
      <c r="B102" s="723"/>
      <c r="C102" s="731"/>
      <c r="D102" s="242"/>
      <c r="E102" s="212"/>
      <c r="F102" s="212"/>
      <c r="G102" s="212"/>
      <c r="H102" s="243"/>
      <c r="I102" s="111" t="s">
        <v>224</v>
      </c>
      <c r="J102" s="113" t="s">
        <v>105</v>
      </c>
      <c r="K102" s="131">
        <v>0</v>
      </c>
      <c r="L102" s="242"/>
      <c r="M102" s="276"/>
      <c r="N102" s="242"/>
      <c r="O102" s="241"/>
      <c r="P102" s="212"/>
      <c r="Q102" s="212"/>
      <c r="R102" s="243"/>
      <c r="S102" s="244"/>
      <c r="T102" s="241"/>
      <c r="U102" s="241"/>
      <c r="V102" s="241"/>
      <c r="W102" s="210"/>
      <c r="X102" s="211"/>
      <c r="Y102" s="689"/>
      <c r="Z102" s="691"/>
      <c r="AA102" s="691"/>
      <c r="AB102" s="212"/>
      <c r="AC102" s="600"/>
      <c r="AD102" s="600"/>
      <c r="AE102" s="212"/>
      <c r="AF102" s="213"/>
      <c r="AG102" s="214"/>
      <c r="AH102" s="676"/>
    </row>
    <row r="103" spans="1:34" ht="38.25" x14ac:dyDescent="0.25">
      <c r="A103" s="721"/>
      <c r="B103" s="723"/>
      <c r="C103" s="736"/>
      <c r="D103" s="242"/>
      <c r="E103" s="212"/>
      <c r="F103" s="212"/>
      <c r="G103" s="212"/>
      <c r="H103" s="243"/>
      <c r="I103" s="111" t="s">
        <v>215</v>
      </c>
      <c r="J103" s="113" t="s">
        <v>105</v>
      </c>
      <c r="K103" s="118">
        <v>1</v>
      </c>
      <c r="L103" s="226"/>
      <c r="M103" s="163"/>
      <c r="N103" s="212"/>
      <c r="O103" s="241"/>
      <c r="P103" s="212"/>
      <c r="Q103" s="212"/>
      <c r="R103" s="243"/>
      <c r="S103" s="244"/>
      <c r="T103" s="241"/>
      <c r="U103" s="241"/>
      <c r="V103" s="241"/>
      <c r="W103" s="210"/>
      <c r="X103" s="211"/>
      <c r="Y103" s="689"/>
      <c r="Z103" s="691"/>
      <c r="AA103" s="691"/>
      <c r="AB103" s="212"/>
      <c r="AC103" s="600"/>
      <c r="AD103" s="600"/>
      <c r="AE103" s="212"/>
      <c r="AF103" s="213"/>
      <c r="AG103" s="214"/>
      <c r="AH103" s="676"/>
    </row>
    <row r="104" spans="1:34" ht="39" thickBot="1" x14ac:dyDescent="0.3">
      <c r="A104" s="721"/>
      <c r="B104" s="723"/>
      <c r="C104" s="733" t="s">
        <v>54</v>
      </c>
      <c r="D104" s="658"/>
      <c r="E104" s="662">
        <v>0</v>
      </c>
      <c r="F104" s="662">
        <v>0</v>
      </c>
      <c r="G104" s="662">
        <v>0</v>
      </c>
      <c r="H104" s="662">
        <v>0</v>
      </c>
      <c r="I104" s="111" t="s">
        <v>190</v>
      </c>
      <c r="J104" s="118" t="s">
        <v>105</v>
      </c>
      <c r="K104" s="118" t="s">
        <v>109</v>
      </c>
      <c r="L104" s="643">
        <v>3</v>
      </c>
      <c r="M104" s="646" t="s">
        <v>256</v>
      </c>
      <c r="N104" s="169"/>
      <c r="O104" s="163"/>
      <c r="P104" s="226"/>
      <c r="Q104" s="226"/>
      <c r="R104" s="226"/>
      <c r="S104" s="230"/>
      <c r="T104" s="163"/>
      <c r="U104" s="163"/>
      <c r="V104" s="163"/>
      <c r="W104" s="191"/>
      <c r="X104" s="192"/>
      <c r="Y104" s="689"/>
      <c r="Z104" s="691"/>
      <c r="AA104" s="691"/>
      <c r="AB104" s="169"/>
      <c r="AC104" s="600"/>
      <c r="AD104" s="600"/>
      <c r="AE104" s="169"/>
      <c r="AF104" s="195"/>
      <c r="AG104" s="196"/>
      <c r="AH104" s="676"/>
    </row>
    <row r="105" spans="1:34" ht="26.25" hidden="1" customHeight="1" thickBot="1" x14ac:dyDescent="0.3">
      <c r="A105" s="721"/>
      <c r="B105" s="723"/>
      <c r="C105" s="740"/>
      <c r="D105" s="659"/>
      <c r="E105" s="663"/>
      <c r="F105" s="663"/>
      <c r="G105" s="663"/>
      <c r="H105" s="663"/>
      <c r="I105" s="112" t="s">
        <v>111</v>
      </c>
      <c r="J105" s="118"/>
      <c r="K105" s="118"/>
      <c r="L105" s="644"/>
      <c r="M105" s="623"/>
      <c r="N105" s="170"/>
      <c r="O105" s="163"/>
      <c r="P105" s="226"/>
      <c r="Q105" s="226"/>
      <c r="R105" s="226"/>
      <c r="S105" s="230"/>
      <c r="T105" s="163"/>
      <c r="U105" s="163"/>
      <c r="V105" s="163"/>
      <c r="W105" s="198"/>
      <c r="X105" s="172"/>
      <c r="Y105" s="689"/>
      <c r="Z105" s="691"/>
      <c r="AA105" s="691"/>
      <c r="AB105" s="170"/>
      <c r="AC105" s="600"/>
      <c r="AD105" s="600"/>
      <c r="AE105" s="170"/>
      <c r="AF105" s="201"/>
      <c r="AG105" s="202"/>
      <c r="AH105" s="676"/>
    </row>
    <row r="106" spans="1:34" ht="26.25" hidden="1" customHeight="1" x14ac:dyDescent="0.25">
      <c r="A106" s="721"/>
      <c r="B106" s="723"/>
      <c r="C106" s="740"/>
      <c r="D106" s="659"/>
      <c r="E106" s="663"/>
      <c r="F106" s="663"/>
      <c r="G106" s="663"/>
      <c r="H106" s="663"/>
      <c r="I106" s="112" t="s">
        <v>112</v>
      </c>
      <c r="J106" s="118"/>
      <c r="K106" s="118"/>
      <c r="L106" s="644"/>
      <c r="M106" s="623"/>
      <c r="N106" s="212"/>
      <c r="O106" s="163"/>
      <c r="P106" s="226"/>
      <c r="Q106" s="226"/>
      <c r="R106" s="226"/>
      <c r="S106" s="230"/>
      <c r="T106" s="163"/>
      <c r="U106" s="163"/>
      <c r="V106" s="163"/>
      <c r="W106" s="210"/>
      <c r="X106" s="211"/>
      <c r="Y106" s="689"/>
      <c r="Z106" s="691"/>
      <c r="AA106" s="691"/>
      <c r="AB106" s="212"/>
      <c r="AC106" s="600"/>
      <c r="AD106" s="600"/>
      <c r="AE106" s="212"/>
      <c r="AF106" s="213"/>
      <c r="AG106" s="214"/>
      <c r="AH106" s="676"/>
    </row>
    <row r="107" spans="1:34" ht="26.25" hidden="1" customHeight="1" x14ac:dyDescent="0.25">
      <c r="A107" s="721"/>
      <c r="B107" s="723"/>
      <c r="C107" s="740"/>
      <c r="D107" s="659"/>
      <c r="E107" s="663"/>
      <c r="F107" s="663"/>
      <c r="G107" s="663"/>
      <c r="H107" s="663"/>
      <c r="I107" s="112" t="s">
        <v>114</v>
      </c>
      <c r="J107" s="118"/>
      <c r="K107" s="118"/>
      <c r="L107" s="644"/>
      <c r="M107" s="623"/>
      <c r="N107" s="212"/>
      <c r="O107" s="163"/>
      <c r="P107" s="226"/>
      <c r="Q107" s="226"/>
      <c r="R107" s="226"/>
      <c r="S107" s="230"/>
      <c r="T107" s="163"/>
      <c r="U107" s="163"/>
      <c r="V107" s="163"/>
      <c r="W107" s="210"/>
      <c r="X107" s="211"/>
      <c r="Y107" s="689"/>
      <c r="Z107" s="691"/>
      <c r="AA107" s="691"/>
      <c r="AB107" s="212"/>
      <c r="AC107" s="600"/>
      <c r="AD107" s="600"/>
      <c r="AE107" s="212"/>
      <c r="AF107" s="213"/>
      <c r="AG107" s="214"/>
      <c r="AH107" s="676"/>
    </row>
    <row r="108" spans="1:34" ht="26.25" hidden="1" customHeight="1" x14ac:dyDescent="0.25">
      <c r="A108" s="721"/>
      <c r="B108" s="723"/>
      <c r="C108" s="740"/>
      <c r="D108" s="659"/>
      <c r="E108" s="663"/>
      <c r="F108" s="663"/>
      <c r="G108" s="663"/>
      <c r="H108" s="663"/>
      <c r="I108" s="112" t="s">
        <v>113</v>
      </c>
      <c r="J108" s="118"/>
      <c r="K108" s="118"/>
      <c r="L108" s="644"/>
      <c r="M108" s="623"/>
      <c r="N108" s="212"/>
      <c r="O108" s="163"/>
      <c r="P108" s="226"/>
      <c r="Q108" s="226"/>
      <c r="R108" s="226"/>
      <c r="S108" s="230"/>
      <c r="T108" s="163"/>
      <c r="U108" s="163"/>
      <c r="V108" s="163"/>
      <c r="W108" s="210"/>
      <c r="X108" s="211"/>
      <c r="Y108" s="689"/>
      <c r="Z108" s="691"/>
      <c r="AA108" s="691"/>
      <c r="AB108" s="212"/>
      <c r="AC108" s="600"/>
      <c r="AD108" s="600"/>
      <c r="AE108" s="212"/>
      <c r="AF108" s="213"/>
      <c r="AG108" s="214"/>
      <c r="AH108" s="676"/>
    </row>
    <row r="109" spans="1:34" ht="26.25" hidden="1" customHeight="1" x14ac:dyDescent="0.25">
      <c r="A109" s="721"/>
      <c r="B109" s="723"/>
      <c r="C109" s="740"/>
      <c r="D109" s="659"/>
      <c r="E109" s="663"/>
      <c r="F109" s="663"/>
      <c r="G109" s="663"/>
      <c r="H109" s="663"/>
      <c r="I109" s="112" t="s">
        <v>115</v>
      </c>
      <c r="J109" s="113"/>
      <c r="K109" s="131"/>
      <c r="L109" s="644"/>
      <c r="M109" s="623"/>
      <c r="N109" s="242"/>
      <c r="O109" s="163"/>
      <c r="P109" s="226"/>
      <c r="Q109" s="226"/>
      <c r="R109" s="226"/>
      <c r="S109" s="230"/>
      <c r="T109" s="163"/>
      <c r="U109" s="163"/>
      <c r="V109" s="163"/>
      <c r="W109" s="210"/>
      <c r="X109" s="211"/>
      <c r="Y109" s="689"/>
      <c r="Z109" s="691"/>
      <c r="AA109" s="691"/>
      <c r="AB109" s="212"/>
      <c r="AC109" s="600"/>
      <c r="AD109" s="600"/>
      <c r="AE109" s="212"/>
      <c r="AF109" s="213"/>
      <c r="AG109" s="214"/>
      <c r="AH109" s="676"/>
    </row>
    <row r="110" spans="1:34" ht="26.25" hidden="1" customHeight="1" x14ac:dyDescent="0.25">
      <c r="A110" s="721"/>
      <c r="B110" s="723"/>
      <c r="C110" s="740"/>
      <c r="D110" s="659"/>
      <c r="E110" s="663"/>
      <c r="F110" s="663"/>
      <c r="G110" s="663"/>
      <c r="H110" s="663"/>
      <c r="I110" s="112" t="s">
        <v>116</v>
      </c>
      <c r="J110" s="113"/>
      <c r="K110" s="131"/>
      <c r="L110" s="644"/>
      <c r="M110" s="623"/>
      <c r="N110" s="242"/>
      <c r="O110" s="163"/>
      <c r="P110" s="226"/>
      <c r="Q110" s="226"/>
      <c r="R110" s="226"/>
      <c r="S110" s="230"/>
      <c r="T110" s="163"/>
      <c r="U110" s="163"/>
      <c r="V110" s="163"/>
      <c r="W110" s="210"/>
      <c r="X110" s="211"/>
      <c r="Y110" s="689"/>
      <c r="Z110" s="691"/>
      <c r="AA110" s="691"/>
      <c r="AB110" s="212"/>
      <c r="AC110" s="600"/>
      <c r="AD110" s="600"/>
      <c r="AE110" s="212"/>
      <c r="AF110" s="213"/>
      <c r="AG110" s="214"/>
      <c r="AH110" s="676"/>
    </row>
    <row r="111" spans="1:34" ht="26.25" hidden="1" customHeight="1" x14ac:dyDescent="0.25">
      <c r="A111" s="721"/>
      <c r="B111" s="723"/>
      <c r="C111" s="740"/>
      <c r="D111" s="659"/>
      <c r="E111" s="663"/>
      <c r="F111" s="663"/>
      <c r="G111" s="663"/>
      <c r="H111" s="663"/>
      <c r="I111" s="112" t="s">
        <v>117</v>
      </c>
      <c r="J111" s="113"/>
      <c r="K111" s="131"/>
      <c r="L111" s="644"/>
      <c r="M111" s="623"/>
      <c r="N111" s="242"/>
      <c r="O111" s="163"/>
      <c r="P111" s="226"/>
      <c r="Q111" s="226"/>
      <c r="R111" s="226"/>
      <c r="S111" s="230"/>
      <c r="T111" s="163"/>
      <c r="U111" s="163"/>
      <c r="V111" s="163"/>
      <c r="W111" s="210"/>
      <c r="X111" s="211"/>
      <c r="Y111" s="689"/>
      <c r="Z111" s="691"/>
      <c r="AA111" s="691"/>
      <c r="AB111" s="212"/>
      <c r="AC111" s="600"/>
      <c r="AD111" s="600"/>
      <c r="AE111" s="212"/>
      <c r="AF111" s="213"/>
      <c r="AG111" s="214"/>
      <c r="AH111" s="676"/>
    </row>
    <row r="112" spans="1:34" ht="25.5" x14ac:dyDescent="0.25">
      <c r="A112" s="721"/>
      <c r="B112" s="723"/>
      <c r="C112" s="740"/>
      <c r="D112" s="659"/>
      <c r="E112" s="663"/>
      <c r="F112" s="663"/>
      <c r="G112" s="663"/>
      <c r="H112" s="663"/>
      <c r="I112" s="111" t="s">
        <v>213</v>
      </c>
      <c r="J112" s="118">
        <v>15</v>
      </c>
      <c r="K112" s="118">
        <v>17</v>
      </c>
      <c r="L112" s="644"/>
      <c r="M112" s="623"/>
      <c r="N112" s="226"/>
      <c r="O112" s="163"/>
      <c r="P112" s="226"/>
      <c r="Q112" s="226"/>
      <c r="R112" s="226"/>
      <c r="S112" s="230"/>
      <c r="T112" s="163"/>
      <c r="U112" s="163"/>
      <c r="V112" s="163"/>
      <c r="W112" s="225"/>
      <c r="X112" s="226"/>
      <c r="Y112" s="689"/>
      <c r="Z112" s="691"/>
      <c r="AA112" s="691"/>
      <c r="AB112" s="226"/>
      <c r="AC112" s="600"/>
      <c r="AD112" s="600"/>
      <c r="AE112" s="226"/>
      <c r="AF112" s="225"/>
      <c r="AG112" s="163"/>
      <c r="AH112" s="676"/>
    </row>
    <row r="113" spans="1:34" ht="39" thickBot="1" x14ac:dyDescent="0.3">
      <c r="A113" s="725"/>
      <c r="B113" s="732"/>
      <c r="C113" s="734"/>
      <c r="D113" s="660"/>
      <c r="E113" s="743"/>
      <c r="F113" s="743"/>
      <c r="G113" s="743"/>
      <c r="H113" s="743"/>
      <c r="I113" s="111" t="s">
        <v>313</v>
      </c>
      <c r="J113" s="129" t="s">
        <v>105</v>
      </c>
      <c r="K113" s="118" t="s">
        <v>109</v>
      </c>
      <c r="L113" s="645"/>
      <c r="M113" s="624"/>
      <c r="N113" s="226"/>
      <c r="O113" s="163"/>
      <c r="P113" s="226"/>
      <c r="Q113" s="226"/>
      <c r="R113" s="226"/>
      <c r="S113" s="230"/>
      <c r="T113" s="163"/>
      <c r="U113" s="163"/>
      <c r="V113" s="163"/>
      <c r="W113" s="225"/>
      <c r="X113" s="226"/>
      <c r="Y113" s="690"/>
      <c r="Z113" s="692"/>
      <c r="AA113" s="692"/>
      <c r="AB113" s="226"/>
      <c r="AC113" s="582"/>
      <c r="AD113" s="582"/>
      <c r="AE113" s="226"/>
      <c r="AF113" s="225"/>
      <c r="AG113" s="163"/>
      <c r="AH113" s="676"/>
    </row>
    <row r="114" spans="1:34" ht="64.5" customHeight="1" x14ac:dyDescent="0.25">
      <c r="A114" s="720">
        <v>16</v>
      </c>
      <c r="B114" s="722" t="s">
        <v>83</v>
      </c>
      <c r="C114" s="722" t="s">
        <v>51</v>
      </c>
      <c r="D114" s="625"/>
      <c r="E114" s="651"/>
      <c r="F114" s="601">
        <v>16</v>
      </c>
      <c r="G114" s="603">
        <v>6</v>
      </c>
      <c r="H114" s="603">
        <v>38</v>
      </c>
      <c r="I114" s="111" t="s">
        <v>176</v>
      </c>
      <c r="J114" s="71" t="s">
        <v>105</v>
      </c>
      <c r="K114" s="93">
        <v>15</v>
      </c>
      <c r="L114" s="747">
        <f>SUM(3+11+10)</f>
        <v>24</v>
      </c>
      <c r="M114" s="646" t="s">
        <v>255</v>
      </c>
      <c r="N114" s="466">
        <v>10</v>
      </c>
      <c r="O114" s="467" t="s">
        <v>198</v>
      </c>
      <c r="P114" s="468">
        <v>10</v>
      </c>
      <c r="Q114" s="468">
        <v>10</v>
      </c>
      <c r="R114" s="469">
        <v>0</v>
      </c>
      <c r="S114" s="470" t="s">
        <v>90</v>
      </c>
      <c r="T114" s="594" t="s">
        <v>282</v>
      </c>
      <c r="U114" s="125" t="s">
        <v>284</v>
      </c>
      <c r="V114" s="125" t="s">
        <v>285</v>
      </c>
      <c r="W114" s="125" t="s">
        <v>150</v>
      </c>
      <c r="X114" s="141" t="s">
        <v>271</v>
      </c>
      <c r="Y114" s="584">
        <v>490736.97</v>
      </c>
      <c r="Z114" s="587">
        <v>414752.74</v>
      </c>
      <c r="AA114" s="587">
        <v>73125.009999999995</v>
      </c>
      <c r="AB114" s="599">
        <v>577.4</v>
      </c>
      <c r="AC114" s="587">
        <v>2281.8200000000002</v>
      </c>
      <c r="AD114" s="599">
        <v>0</v>
      </c>
      <c r="AE114" s="92" t="s">
        <v>109</v>
      </c>
      <c r="AF114" s="148" t="s">
        <v>109</v>
      </c>
      <c r="AG114" s="109"/>
      <c r="AH114" s="675">
        <f>SUM(Y114:Y121)</f>
        <v>490736.97</v>
      </c>
    </row>
    <row r="115" spans="1:34" ht="62.25" customHeight="1" x14ac:dyDescent="0.25">
      <c r="A115" s="721"/>
      <c r="B115" s="723"/>
      <c r="C115" s="723"/>
      <c r="D115" s="626"/>
      <c r="E115" s="663"/>
      <c r="F115" s="653"/>
      <c r="G115" s="613"/>
      <c r="H115" s="613"/>
      <c r="I115" s="594" t="s">
        <v>314</v>
      </c>
      <c r="J115" s="628" t="s">
        <v>105</v>
      </c>
      <c r="K115" s="629" t="s">
        <v>109</v>
      </c>
      <c r="L115" s="642"/>
      <c r="M115" s="623"/>
      <c r="N115" s="466">
        <v>9</v>
      </c>
      <c r="O115" s="467" t="s">
        <v>199</v>
      </c>
      <c r="P115" s="468">
        <v>9</v>
      </c>
      <c r="Q115" s="468">
        <v>9</v>
      </c>
      <c r="R115" s="469">
        <v>0</v>
      </c>
      <c r="S115" s="470" t="s">
        <v>696</v>
      </c>
      <c r="T115" s="598"/>
      <c r="U115" s="594" t="s">
        <v>283</v>
      </c>
      <c r="V115" s="594" t="s">
        <v>281</v>
      </c>
      <c r="W115" s="594" t="s">
        <v>150</v>
      </c>
      <c r="X115" s="596" t="s">
        <v>271</v>
      </c>
      <c r="Y115" s="585"/>
      <c r="Z115" s="588"/>
      <c r="AA115" s="588"/>
      <c r="AB115" s="600"/>
      <c r="AC115" s="600"/>
      <c r="AD115" s="600"/>
      <c r="AE115" s="92" t="s">
        <v>109</v>
      </c>
      <c r="AF115" s="148" t="s">
        <v>109</v>
      </c>
      <c r="AG115" s="109"/>
      <c r="AH115" s="676"/>
    </row>
    <row r="116" spans="1:34" ht="49.5" customHeight="1" x14ac:dyDescent="0.25">
      <c r="A116" s="721"/>
      <c r="B116" s="723"/>
      <c r="C116" s="723"/>
      <c r="D116" s="626"/>
      <c r="E116" s="663"/>
      <c r="F116" s="653"/>
      <c r="G116" s="613"/>
      <c r="H116" s="613"/>
      <c r="I116" s="598"/>
      <c r="J116" s="653"/>
      <c r="K116" s="742"/>
      <c r="L116" s="642"/>
      <c r="M116" s="623"/>
      <c r="N116" s="466">
        <v>7</v>
      </c>
      <c r="O116" s="467" t="s">
        <v>196</v>
      </c>
      <c r="P116" s="468">
        <v>7</v>
      </c>
      <c r="Q116" s="468">
        <v>7</v>
      </c>
      <c r="R116" s="469">
        <v>0</v>
      </c>
      <c r="S116" s="470" t="s">
        <v>696</v>
      </c>
      <c r="T116" s="598"/>
      <c r="U116" s="595"/>
      <c r="V116" s="595"/>
      <c r="W116" s="595"/>
      <c r="X116" s="597"/>
      <c r="Y116" s="585"/>
      <c r="Z116" s="588"/>
      <c r="AA116" s="588"/>
      <c r="AB116" s="600"/>
      <c r="AC116" s="600"/>
      <c r="AD116" s="600"/>
      <c r="AE116" s="92" t="s">
        <v>109</v>
      </c>
      <c r="AF116" s="148" t="s">
        <v>109</v>
      </c>
      <c r="AG116" s="109"/>
      <c r="AH116" s="676"/>
    </row>
    <row r="117" spans="1:34" ht="51" x14ac:dyDescent="0.25">
      <c r="A117" s="721"/>
      <c r="B117" s="723"/>
      <c r="C117" s="724"/>
      <c r="D117" s="627"/>
      <c r="E117" s="652"/>
      <c r="F117" s="602"/>
      <c r="G117" s="604"/>
      <c r="H117" s="604"/>
      <c r="I117" s="595"/>
      <c r="J117" s="602"/>
      <c r="K117" s="610"/>
      <c r="L117" s="640"/>
      <c r="M117" s="624"/>
      <c r="N117" s="466">
        <v>14</v>
      </c>
      <c r="O117" s="467" t="s">
        <v>152</v>
      </c>
      <c r="P117" s="468">
        <v>14</v>
      </c>
      <c r="Q117" s="468">
        <v>14</v>
      </c>
      <c r="R117" s="469">
        <v>0</v>
      </c>
      <c r="S117" s="471" t="s">
        <v>697</v>
      </c>
      <c r="T117" s="595"/>
      <c r="U117" s="125" t="s">
        <v>284</v>
      </c>
      <c r="V117" s="125" t="s">
        <v>285</v>
      </c>
      <c r="W117" s="125" t="s">
        <v>150</v>
      </c>
      <c r="X117" s="161" t="s">
        <v>271</v>
      </c>
      <c r="Y117" s="586"/>
      <c r="Z117" s="589"/>
      <c r="AA117" s="589"/>
      <c r="AB117" s="582"/>
      <c r="AC117" s="582"/>
      <c r="AD117" s="582"/>
      <c r="AE117" s="92" t="s">
        <v>109</v>
      </c>
      <c r="AF117" s="148" t="s">
        <v>109</v>
      </c>
      <c r="AG117" s="109"/>
      <c r="AH117" s="676"/>
    </row>
    <row r="118" spans="1:34" ht="15" customHeight="1" x14ac:dyDescent="0.25">
      <c r="A118" s="721"/>
      <c r="B118" s="723"/>
      <c r="C118" s="80" t="s">
        <v>52</v>
      </c>
      <c r="D118" s="166"/>
      <c r="E118" s="65" t="s">
        <v>109</v>
      </c>
      <c r="F118" s="259">
        <v>0</v>
      </c>
      <c r="G118" s="164">
        <v>0</v>
      </c>
      <c r="H118" s="261">
        <v>0</v>
      </c>
      <c r="I118" s="252"/>
      <c r="J118" s="164"/>
      <c r="K118" s="165"/>
      <c r="L118" s="166"/>
      <c r="M118" s="273" t="s">
        <v>118</v>
      </c>
      <c r="N118" s="166"/>
      <c r="O118" s="167"/>
      <c r="P118" s="164"/>
      <c r="Q118" s="164"/>
      <c r="R118" s="183"/>
      <c r="S118" s="184"/>
      <c r="T118" s="167"/>
      <c r="U118" s="167"/>
      <c r="V118" s="167"/>
      <c r="W118" s="185"/>
      <c r="X118" s="165"/>
      <c r="Y118" s="227"/>
      <c r="Z118" s="228"/>
      <c r="AA118" s="228"/>
      <c r="AB118" s="164"/>
      <c r="AC118" s="164"/>
      <c r="AD118" s="164"/>
      <c r="AE118" s="164"/>
      <c r="AF118" s="188"/>
      <c r="AG118" s="189"/>
      <c r="AH118" s="676"/>
    </row>
    <row r="119" spans="1:34" ht="54" customHeight="1" x14ac:dyDescent="0.25">
      <c r="A119" s="721"/>
      <c r="B119" s="723"/>
      <c r="C119" s="726" t="s">
        <v>53</v>
      </c>
      <c r="D119" s="630">
        <v>17</v>
      </c>
      <c r="E119" s="662"/>
      <c r="F119" s="628">
        <v>7</v>
      </c>
      <c r="G119" s="654">
        <v>0</v>
      </c>
      <c r="H119" s="654">
        <v>7</v>
      </c>
      <c r="I119" s="111" t="s">
        <v>177</v>
      </c>
      <c r="J119" s="65" t="s">
        <v>105</v>
      </c>
      <c r="K119" s="127">
        <v>5</v>
      </c>
      <c r="L119" s="630">
        <v>7</v>
      </c>
      <c r="M119" s="637" t="s">
        <v>256</v>
      </c>
      <c r="N119" s="166"/>
      <c r="O119" s="167"/>
      <c r="P119" s="164"/>
      <c r="Q119" s="164"/>
      <c r="R119" s="183"/>
      <c r="S119" s="184"/>
      <c r="T119" s="167"/>
      <c r="U119" s="167"/>
      <c r="V119" s="167"/>
      <c r="W119" s="185"/>
      <c r="X119" s="165"/>
      <c r="Y119" s="186"/>
      <c r="Z119" s="187"/>
      <c r="AA119" s="187"/>
      <c r="AB119" s="164"/>
      <c r="AC119" s="164"/>
      <c r="AD119" s="164"/>
      <c r="AE119" s="164"/>
      <c r="AF119" s="188"/>
      <c r="AG119" s="189"/>
      <c r="AH119" s="676"/>
    </row>
    <row r="120" spans="1:34" ht="38.25" x14ac:dyDescent="0.25">
      <c r="A120" s="721"/>
      <c r="B120" s="723"/>
      <c r="C120" s="727"/>
      <c r="D120" s="627"/>
      <c r="E120" s="652"/>
      <c r="F120" s="602"/>
      <c r="G120" s="738"/>
      <c r="H120" s="738"/>
      <c r="I120" s="111" t="s">
        <v>230</v>
      </c>
      <c r="J120" s="113" t="s">
        <v>105</v>
      </c>
      <c r="K120" s="131" t="s">
        <v>109</v>
      </c>
      <c r="L120" s="627"/>
      <c r="M120" s="638"/>
      <c r="N120" s="242"/>
      <c r="O120" s="241"/>
      <c r="P120" s="212"/>
      <c r="Q120" s="212"/>
      <c r="R120" s="243"/>
      <c r="S120" s="244"/>
      <c r="T120" s="241"/>
      <c r="U120" s="241"/>
      <c r="V120" s="241"/>
      <c r="W120" s="210"/>
      <c r="X120" s="211"/>
      <c r="Y120" s="217"/>
      <c r="Z120" s="218"/>
      <c r="AA120" s="218"/>
      <c r="AB120" s="212"/>
      <c r="AC120" s="212"/>
      <c r="AD120" s="212"/>
      <c r="AE120" s="212"/>
      <c r="AF120" s="213"/>
      <c r="AG120" s="214"/>
      <c r="AH120" s="676"/>
    </row>
    <row r="121" spans="1:34" ht="35.25" customHeight="1" thickBot="1" x14ac:dyDescent="0.3">
      <c r="A121" s="725"/>
      <c r="B121" s="732"/>
      <c r="C121" s="82" t="s">
        <v>54</v>
      </c>
      <c r="D121" s="234"/>
      <c r="E121" s="169">
        <v>0</v>
      </c>
      <c r="F121" s="169">
        <v>0</v>
      </c>
      <c r="G121" s="169">
        <v>0</v>
      </c>
      <c r="H121" s="192">
        <v>0</v>
      </c>
      <c r="I121" s="96" t="s">
        <v>137</v>
      </c>
      <c r="J121" s="120">
        <v>4</v>
      </c>
      <c r="K121" s="128">
        <v>4</v>
      </c>
      <c r="L121" s="270">
        <v>0</v>
      </c>
      <c r="M121" s="280" t="s">
        <v>256</v>
      </c>
      <c r="N121" s="242"/>
      <c r="O121" s="190"/>
      <c r="P121" s="169"/>
      <c r="Q121" s="169"/>
      <c r="R121" s="235"/>
      <c r="S121" s="236"/>
      <c r="T121" s="190"/>
      <c r="U121" s="190"/>
      <c r="V121" s="190"/>
      <c r="W121" s="191"/>
      <c r="X121" s="192"/>
      <c r="Y121" s="193"/>
      <c r="Z121" s="218"/>
      <c r="AA121" s="218"/>
      <c r="AB121" s="169"/>
      <c r="AC121" s="169"/>
      <c r="AD121" s="169"/>
      <c r="AE121" s="169"/>
      <c r="AF121" s="195"/>
      <c r="AG121" s="196"/>
      <c r="AH121" s="676"/>
    </row>
    <row r="122" spans="1:34" ht="64.5" customHeight="1" thickBot="1" x14ac:dyDescent="0.3">
      <c r="A122" s="720">
        <v>17</v>
      </c>
      <c r="B122" s="730" t="s">
        <v>84</v>
      </c>
      <c r="C122" s="722" t="s">
        <v>51</v>
      </c>
      <c r="D122" s="77">
        <v>548</v>
      </c>
      <c r="E122" s="168"/>
      <c r="F122" s="71">
        <v>31</v>
      </c>
      <c r="G122" s="427">
        <v>0</v>
      </c>
      <c r="H122" s="412">
        <v>71</v>
      </c>
      <c r="I122" s="295" t="s">
        <v>315</v>
      </c>
      <c r="J122" s="71" t="s">
        <v>105</v>
      </c>
      <c r="K122" s="72">
        <v>150</v>
      </c>
      <c r="L122" s="639">
        <f>SUM(28+41+28)</f>
        <v>97</v>
      </c>
      <c r="M122" s="647" t="s">
        <v>123</v>
      </c>
      <c r="N122" s="453">
        <v>23</v>
      </c>
      <c r="O122" s="423" t="s">
        <v>124</v>
      </c>
      <c r="P122" s="427">
        <v>15</v>
      </c>
      <c r="Q122" s="427">
        <v>15</v>
      </c>
      <c r="R122" s="450">
        <v>0</v>
      </c>
      <c r="S122" s="451" t="s">
        <v>125</v>
      </c>
      <c r="T122" s="122" t="s">
        <v>128</v>
      </c>
      <c r="U122" s="122" t="s">
        <v>129</v>
      </c>
      <c r="V122" s="122" t="s">
        <v>2</v>
      </c>
      <c r="W122" s="122" t="s">
        <v>130</v>
      </c>
      <c r="X122" s="72">
        <v>0</v>
      </c>
      <c r="Y122" s="518">
        <v>306525.93</v>
      </c>
      <c r="Z122" s="519">
        <f t="shared" ref="Z122" si="0">Y122/100*85</f>
        <v>260547.04049999997</v>
      </c>
      <c r="AA122" s="519">
        <f t="shared" ref="AA122" si="1">Y122/100*15</f>
        <v>45978.889499999997</v>
      </c>
      <c r="AB122" s="427" t="s">
        <v>109</v>
      </c>
      <c r="AC122" s="700"/>
      <c r="AD122" s="603">
        <v>0</v>
      </c>
      <c r="AE122" s="427" t="s">
        <v>109</v>
      </c>
      <c r="AF122" s="428" t="s">
        <v>109</v>
      </c>
      <c r="AG122" s="108"/>
      <c r="AH122" s="675">
        <f>Y122</f>
        <v>306525.93</v>
      </c>
    </row>
    <row r="123" spans="1:34" ht="39" thickBot="1" x14ac:dyDescent="0.3">
      <c r="A123" s="721"/>
      <c r="B123" s="731"/>
      <c r="C123" s="723"/>
      <c r="D123" s="237"/>
      <c r="E123" s="207"/>
      <c r="F123" s="207"/>
      <c r="G123" s="207"/>
      <c r="H123" s="239"/>
      <c r="I123" s="111" t="s">
        <v>231</v>
      </c>
      <c r="J123" s="92" t="s">
        <v>105</v>
      </c>
      <c r="K123" s="93">
        <v>12</v>
      </c>
      <c r="L123" s="642"/>
      <c r="M123" s="648"/>
      <c r="N123" s="765"/>
      <c r="O123" s="761"/>
      <c r="P123" s="599">
        <v>0</v>
      </c>
      <c r="Q123" s="599"/>
      <c r="R123" s="763"/>
      <c r="S123" s="460"/>
      <c r="T123" s="406"/>
      <c r="U123" s="406"/>
      <c r="V123" s="406"/>
      <c r="W123" s="423"/>
      <c r="X123" s="443"/>
      <c r="Y123" s="508"/>
      <c r="Z123" s="508"/>
      <c r="AA123" s="509"/>
      <c r="AB123" s="427"/>
      <c r="AC123" s="701"/>
      <c r="AD123" s="613"/>
      <c r="AE123" s="427"/>
      <c r="AF123" s="428"/>
      <c r="AG123" s="109"/>
      <c r="AH123" s="676"/>
    </row>
    <row r="124" spans="1:34" ht="51.75" thickBot="1" x14ac:dyDescent="0.3">
      <c r="A124" s="721"/>
      <c r="B124" s="731"/>
      <c r="C124" s="723"/>
      <c r="D124" s="237"/>
      <c r="E124" s="207"/>
      <c r="F124" s="207"/>
      <c r="G124" s="207"/>
      <c r="H124" s="239"/>
      <c r="I124" s="111" t="s">
        <v>232</v>
      </c>
      <c r="J124" s="92">
        <v>4</v>
      </c>
      <c r="K124" s="93">
        <v>5</v>
      </c>
      <c r="L124" s="642"/>
      <c r="M124" s="648"/>
      <c r="N124" s="765"/>
      <c r="O124" s="762"/>
      <c r="P124" s="582"/>
      <c r="Q124" s="582"/>
      <c r="R124" s="764"/>
      <c r="S124" s="461"/>
      <c r="T124" s="406"/>
      <c r="U124" s="406"/>
      <c r="V124" s="406"/>
      <c r="W124" s="423"/>
      <c r="X124" s="443"/>
      <c r="Y124" s="508"/>
      <c r="Z124" s="508"/>
      <c r="AA124" s="509"/>
      <c r="AB124" s="427"/>
      <c r="AC124" s="701"/>
      <c r="AD124" s="613"/>
      <c r="AE124" s="427"/>
      <c r="AF124" s="428"/>
      <c r="AG124" s="109"/>
      <c r="AH124" s="676"/>
    </row>
    <row r="125" spans="1:34" ht="15.75" customHeight="1" thickBot="1" x14ac:dyDescent="0.3">
      <c r="A125" s="721"/>
      <c r="B125" s="731"/>
      <c r="C125" s="723"/>
      <c r="D125" s="237"/>
      <c r="E125" s="207"/>
      <c r="F125" s="207"/>
      <c r="G125" s="207"/>
      <c r="H125" s="239"/>
      <c r="I125" s="744" t="s">
        <v>233</v>
      </c>
      <c r="J125" s="628">
        <v>15</v>
      </c>
      <c r="K125" s="629">
        <v>15</v>
      </c>
      <c r="L125" s="642"/>
      <c r="M125" s="648"/>
      <c r="N125" s="462"/>
      <c r="O125" s="463"/>
      <c r="P125" s="452">
        <v>0</v>
      </c>
      <c r="Q125" s="452"/>
      <c r="R125" s="453"/>
      <c r="S125" s="464"/>
      <c r="T125" s="406"/>
      <c r="U125" s="406"/>
      <c r="V125" s="406"/>
      <c r="W125" s="423"/>
      <c r="X125" s="443"/>
      <c r="Y125" s="508"/>
      <c r="Z125" s="508"/>
      <c r="AA125" s="509"/>
      <c r="AB125" s="427"/>
      <c r="AC125" s="701"/>
      <c r="AD125" s="613"/>
      <c r="AE125" s="427"/>
      <c r="AF125" s="428"/>
      <c r="AG125" s="109"/>
      <c r="AH125" s="676"/>
    </row>
    <row r="126" spans="1:34" ht="15.75" customHeight="1" thickBot="1" x14ac:dyDescent="0.3">
      <c r="A126" s="721"/>
      <c r="B126" s="731"/>
      <c r="C126" s="723"/>
      <c r="D126" s="237"/>
      <c r="E126" s="207"/>
      <c r="F126" s="207"/>
      <c r="G126" s="207"/>
      <c r="H126" s="206"/>
      <c r="I126" s="745"/>
      <c r="J126" s="653"/>
      <c r="K126" s="742"/>
      <c r="L126" s="642"/>
      <c r="M126" s="648"/>
      <c r="N126" s="462"/>
      <c r="O126" s="463"/>
      <c r="P126" s="452">
        <v>0</v>
      </c>
      <c r="Q126" s="452"/>
      <c r="R126" s="453"/>
      <c r="S126" s="465"/>
      <c r="T126" s="406"/>
      <c r="U126" s="406"/>
      <c r="V126" s="406"/>
      <c r="W126" s="423"/>
      <c r="X126" s="443"/>
      <c r="Y126" s="508"/>
      <c r="Z126" s="508"/>
      <c r="AA126" s="509"/>
      <c r="AB126" s="427"/>
      <c r="AC126" s="701"/>
      <c r="AD126" s="613"/>
      <c r="AE126" s="427"/>
      <c r="AF126" s="428"/>
      <c r="AG126" s="109"/>
      <c r="AH126" s="676"/>
    </row>
    <row r="127" spans="1:34" ht="94.5" customHeight="1" x14ac:dyDescent="0.25">
      <c r="A127" s="721"/>
      <c r="B127" s="731"/>
      <c r="C127" s="724"/>
      <c r="D127" s="237"/>
      <c r="E127" s="207"/>
      <c r="F127" s="207"/>
      <c r="G127" s="207"/>
      <c r="H127" s="206"/>
      <c r="I127" s="746"/>
      <c r="J127" s="602"/>
      <c r="K127" s="610"/>
      <c r="L127" s="640"/>
      <c r="M127" s="591"/>
      <c r="N127" s="520"/>
      <c r="O127" s="521"/>
      <c r="P127" s="522"/>
      <c r="Q127" s="522"/>
      <c r="R127" s="523"/>
      <c r="S127" s="524"/>
      <c r="T127" s="525"/>
      <c r="U127" s="525"/>
      <c r="V127" s="525"/>
      <c r="W127" s="526"/>
      <c r="X127" s="527"/>
      <c r="Y127" s="508"/>
      <c r="Z127" s="508"/>
      <c r="AA127" s="509"/>
      <c r="AB127" s="427" t="s">
        <v>109</v>
      </c>
      <c r="AC127" s="701"/>
      <c r="AD127" s="613"/>
      <c r="AE127" s="427" t="s">
        <v>109</v>
      </c>
      <c r="AF127" s="428" t="s">
        <v>109</v>
      </c>
      <c r="AG127" s="109"/>
      <c r="AH127" s="676"/>
    </row>
    <row r="128" spans="1:34" ht="15" customHeight="1" thickBot="1" x14ac:dyDescent="0.3">
      <c r="A128" s="721"/>
      <c r="B128" s="731"/>
      <c r="C128" s="80" t="s">
        <v>52</v>
      </c>
      <c r="D128" s="166"/>
      <c r="E128" s="65">
        <v>147</v>
      </c>
      <c r="F128" s="121">
        <v>7</v>
      </c>
      <c r="G128" s="65">
        <v>0</v>
      </c>
      <c r="H128" s="127">
        <v>0</v>
      </c>
      <c r="I128" s="253"/>
      <c r="J128" s="164"/>
      <c r="K128" s="165"/>
      <c r="L128" s="166"/>
      <c r="M128" s="271"/>
      <c r="N128" s="166"/>
      <c r="O128" s="167"/>
      <c r="P128" s="164"/>
      <c r="Q128" s="164"/>
      <c r="R128" s="183"/>
      <c r="S128" s="184"/>
      <c r="T128" s="167"/>
      <c r="U128" s="167"/>
      <c r="V128" s="167"/>
      <c r="W128" s="185"/>
      <c r="X128" s="183"/>
      <c r="Y128" s="508"/>
      <c r="Z128" s="508"/>
      <c r="AA128" s="509"/>
      <c r="AB128" s="164"/>
      <c r="AC128" s="701"/>
      <c r="AD128" s="613"/>
      <c r="AE128" s="164"/>
      <c r="AF128" s="188"/>
      <c r="AG128" s="189"/>
      <c r="AH128" s="676"/>
    </row>
    <row r="129" spans="1:34" ht="135.75" customHeight="1" x14ac:dyDescent="0.25">
      <c r="A129" s="721"/>
      <c r="B129" s="731"/>
      <c r="C129" s="726" t="s">
        <v>53</v>
      </c>
      <c r="D129" s="630">
        <v>148</v>
      </c>
      <c r="E129" s="662"/>
      <c r="F129" s="628">
        <v>34</v>
      </c>
      <c r="G129" s="628">
        <v>0</v>
      </c>
      <c r="H129" s="649">
        <v>54</v>
      </c>
      <c r="I129" s="116" t="s">
        <v>316</v>
      </c>
      <c r="J129" s="65" t="s">
        <v>105</v>
      </c>
      <c r="K129" s="127">
        <v>40</v>
      </c>
      <c r="L129" s="747">
        <v>60</v>
      </c>
      <c r="M129" s="618" t="s">
        <v>131</v>
      </c>
      <c r="N129" s="528"/>
      <c r="O129" s="529"/>
      <c r="P129" s="530"/>
      <c r="Q129" s="530"/>
      <c r="R129" s="531"/>
      <c r="S129" s="532"/>
      <c r="T129" s="525"/>
      <c r="U129" s="525"/>
      <c r="V129" s="525"/>
      <c r="W129" s="526"/>
      <c r="X129" s="533"/>
      <c r="Y129" s="508"/>
      <c r="Z129" s="508"/>
      <c r="AA129" s="509"/>
      <c r="AB129" s="71" t="s">
        <v>109</v>
      </c>
      <c r="AC129" s="702"/>
      <c r="AD129" s="604"/>
      <c r="AE129" s="71" t="s">
        <v>109</v>
      </c>
      <c r="AF129" s="145" t="s">
        <v>109</v>
      </c>
      <c r="AG129" s="107"/>
      <c r="AH129" s="676"/>
    </row>
    <row r="130" spans="1:34" ht="39" customHeight="1" x14ac:dyDescent="0.25">
      <c r="A130" s="721"/>
      <c r="B130" s="731"/>
      <c r="C130" s="721"/>
      <c r="D130" s="626"/>
      <c r="E130" s="663"/>
      <c r="F130" s="653"/>
      <c r="G130" s="653"/>
      <c r="H130" s="664"/>
      <c r="I130" s="594" t="s">
        <v>317</v>
      </c>
      <c r="J130" s="628" t="s">
        <v>105</v>
      </c>
      <c r="K130" s="629">
        <v>40</v>
      </c>
      <c r="L130" s="642"/>
      <c r="M130" s="619"/>
      <c r="N130" s="242"/>
      <c r="O130" s="241"/>
      <c r="P130" s="212"/>
      <c r="Q130" s="212"/>
      <c r="R130" s="243"/>
      <c r="S130" s="244"/>
      <c r="T130" s="241"/>
      <c r="U130" s="241"/>
      <c r="V130" s="241"/>
      <c r="W130" s="210"/>
      <c r="X130" s="211"/>
      <c r="Y130" s="186"/>
      <c r="Z130" s="187"/>
      <c r="AA130" s="187"/>
      <c r="AB130" s="212"/>
      <c r="AC130" s="212"/>
      <c r="AD130" s="212"/>
      <c r="AE130" s="212"/>
      <c r="AF130" s="213"/>
      <c r="AG130" s="214"/>
      <c r="AH130" s="676"/>
    </row>
    <row r="131" spans="1:34" ht="15" customHeight="1" thickBot="1" x14ac:dyDescent="0.3">
      <c r="A131" s="721"/>
      <c r="B131" s="731"/>
      <c r="C131" s="727"/>
      <c r="D131" s="627"/>
      <c r="E131" s="652"/>
      <c r="F131" s="602"/>
      <c r="G131" s="602"/>
      <c r="H131" s="650"/>
      <c r="I131" s="595"/>
      <c r="J131" s="602"/>
      <c r="K131" s="610"/>
      <c r="L131" s="640"/>
      <c r="M131" s="591"/>
      <c r="N131" s="242"/>
      <c r="O131" s="241"/>
      <c r="P131" s="212"/>
      <c r="Q131" s="212"/>
      <c r="R131" s="243"/>
      <c r="S131" s="244"/>
      <c r="T131" s="241"/>
      <c r="U131" s="241"/>
      <c r="V131" s="241"/>
      <c r="W131" s="210"/>
      <c r="X131" s="211"/>
      <c r="Y131" s="186"/>
      <c r="Z131" s="187"/>
      <c r="AA131" s="187"/>
      <c r="AB131" s="212"/>
      <c r="AC131" s="212"/>
      <c r="AD131" s="212"/>
      <c r="AE131" s="212"/>
      <c r="AF131" s="213"/>
      <c r="AG131" s="214"/>
      <c r="AH131" s="676"/>
    </row>
    <row r="132" spans="1:34" ht="128.25" customHeight="1" thickBot="1" x14ac:dyDescent="0.3">
      <c r="A132" s="721"/>
      <c r="B132" s="731"/>
      <c r="C132" s="728" t="s">
        <v>54</v>
      </c>
      <c r="D132" s="757"/>
      <c r="E132" s="758">
        <v>12</v>
      </c>
      <c r="F132" s="758">
        <v>10</v>
      </c>
      <c r="G132" s="628">
        <v>0</v>
      </c>
      <c r="H132" s="628">
        <v>0</v>
      </c>
      <c r="I132" s="111" t="s">
        <v>191</v>
      </c>
      <c r="J132" s="120" t="s">
        <v>105</v>
      </c>
      <c r="K132" s="131">
        <v>2</v>
      </c>
      <c r="L132" s="114">
        <v>6</v>
      </c>
      <c r="M132" s="635" t="s">
        <v>318</v>
      </c>
      <c r="N132" s="404">
        <v>0</v>
      </c>
      <c r="O132" s="241"/>
      <c r="P132" s="212">
        <v>0</v>
      </c>
      <c r="Q132" s="212"/>
      <c r="R132" s="235"/>
      <c r="S132" s="236"/>
      <c r="T132" s="190"/>
      <c r="U132" s="190"/>
      <c r="V132" s="190"/>
      <c r="W132" s="241"/>
      <c r="X132" s="429"/>
      <c r="Y132" s="217"/>
      <c r="Z132" s="218"/>
      <c r="AA132" s="218"/>
      <c r="AB132" s="430"/>
      <c r="AC132" s="430"/>
      <c r="AD132" s="430"/>
      <c r="AE132" s="430"/>
      <c r="AF132" s="431"/>
      <c r="AG132" s="214"/>
      <c r="AH132" s="676"/>
    </row>
    <row r="133" spans="1:34" ht="45.75" customHeight="1" thickBot="1" x14ac:dyDescent="0.3">
      <c r="A133" s="721"/>
      <c r="B133" s="731"/>
      <c r="C133" s="729"/>
      <c r="D133" s="757"/>
      <c r="E133" s="758"/>
      <c r="F133" s="758"/>
      <c r="G133" s="653"/>
      <c r="H133" s="653"/>
      <c r="I133" s="111" t="s">
        <v>138</v>
      </c>
      <c r="J133" s="129">
        <v>9</v>
      </c>
      <c r="K133" s="118">
        <v>9</v>
      </c>
      <c r="L133" s="117">
        <v>10</v>
      </c>
      <c r="M133" s="741"/>
      <c r="N133" s="226"/>
      <c r="O133" s="163"/>
      <c r="P133" s="226"/>
      <c r="Q133" s="226"/>
      <c r="R133" s="231"/>
      <c r="S133" s="232"/>
      <c r="T133" s="197"/>
      <c r="U133" s="197"/>
      <c r="V133" s="197"/>
      <c r="W133" s="225"/>
      <c r="X133" s="226"/>
      <c r="Y133" s="229"/>
      <c r="Z133" s="229"/>
      <c r="AA133" s="229"/>
      <c r="AB133" s="226"/>
      <c r="AC133" s="405"/>
      <c r="AD133" s="405"/>
      <c r="AE133" s="226"/>
      <c r="AF133" s="225"/>
      <c r="AG133" s="163"/>
      <c r="AH133" s="676"/>
    </row>
    <row r="134" spans="1:34" ht="84.75" customHeight="1" x14ac:dyDescent="0.25">
      <c r="A134" s="720">
        <v>19</v>
      </c>
      <c r="B134" s="722" t="s">
        <v>85</v>
      </c>
      <c r="C134" s="79" t="s">
        <v>51</v>
      </c>
      <c r="D134" s="91">
        <v>48</v>
      </c>
      <c r="E134" s="207"/>
      <c r="F134" s="92">
        <v>6</v>
      </c>
      <c r="G134" s="71">
        <v>0</v>
      </c>
      <c r="H134" s="72">
        <v>3</v>
      </c>
      <c r="I134" s="94" t="s">
        <v>178</v>
      </c>
      <c r="J134" s="71" t="s">
        <v>105</v>
      </c>
      <c r="K134" s="93">
        <v>2</v>
      </c>
      <c r="L134" s="102">
        <f>SUM(4+3)</f>
        <v>7</v>
      </c>
      <c r="M134" s="296" t="s">
        <v>319</v>
      </c>
      <c r="N134" s="237"/>
      <c r="O134" s="238"/>
      <c r="P134" s="207"/>
      <c r="Q134" s="207"/>
      <c r="R134" s="175"/>
      <c r="S134" s="176"/>
      <c r="T134" s="174"/>
      <c r="U134" s="174"/>
      <c r="V134" s="174"/>
      <c r="W134" s="225"/>
      <c r="X134" s="226"/>
      <c r="Y134" s="229"/>
      <c r="Z134" s="229"/>
      <c r="AA134" s="229"/>
      <c r="AB134" s="226"/>
      <c r="AC134" s="405"/>
      <c r="AD134" s="405"/>
      <c r="AE134" s="226"/>
      <c r="AF134" s="225"/>
      <c r="AG134" s="163"/>
      <c r="AH134" s="677"/>
    </row>
    <row r="135" spans="1:34" ht="15" customHeight="1" x14ac:dyDescent="0.25">
      <c r="A135" s="721"/>
      <c r="B135" s="723"/>
      <c r="C135" s="80" t="s">
        <v>52</v>
      </c>
      <c r="D135" s="166"/>
      <c r="E135" s="164" t="s">
        <v>109</v>
      </c>
      <c r="F135" s="164">
        <v>0</v>
      </c>
      <c r="G135" s="164">
        <v>0</v>
      </c>
      <c r="H135" s="183">
        <v>0</v>
      </c>
      <c r="I135" s="163"/>
      <c r="J135" s="164"/>
      <c r="K135" s="165"/>
      <c r="L135" s="166"/>
      <c r="M135" s="271"/>
      <c r="N135" s="166"/>
      <c r="O135" s="167"/>
      <c r="P135" s="164"/>
      <c r="Q135" s="164"/>
      <c r="R135" s="183"/>
      <c r="S135" s="184"/>
      <c r="T135" s="167"/>
      <c r="U135" s="167"/>
      <c r="V135" s="167"/>
      <c r="W135" s="225"/>
      <c r="X135" s="226"/>
      <c r="Y135" s="229"/>
      <c r="Z135" s="229"/>
      <c r="AA135" s="229"/>
      <c r="AB135" s="226"/>
      <c r="AC135" s="405"/>
      <c r="AD135" s="405"/>
      <c r="AE135" s="226"/>
      <c r="AF135" s="225"/>
      <c r="AG135" s="163"/>
      <c r="AH135" s="677"/>
    </row>
    <row r="136" spans="1:34" ht="35.25" customHeight="1" x14ac:dyDescent="0.25">
      <c r="A136" s="721"/>
      <c r="B136" s="723"/>
      <c r="C136" s="263" t="s">
        <v>53</v>
      </c>
      <c r="D136" s="264">
        <v>10</v>
      </c>
      <c r="E136" s="265"/>
      <c r="F136" s="262">
        <v>4</v>
      </c>
      <c r="G136" s="262">
        <v>0</v>
      </c>
      <c r="H136" s="262">
        <v>2</v>
      </c>
      <c r="I136" s="111" t="s">
        <v>179</v>
      </c>
      <c r="J136" s="65" t="s">
        <v>105</v>
      </c>
      <c r="K136" s="127">
        <v>1</v>
      </c>
      <c r="L136" s="99">
        <v>4</v>
      </c>
      <c r="M136" s="279" t="s">
        <v>256</v>
      </c>
      <c r="N136" s="166"/>
      <c r="O136" s="167"/>
      <c r="P136" s="164"/>
      <c r="Q136" s="164"/>
      <c r="R136" s="183"/>
      <c r="S136" s="184"/>
      <c r="T136" s="167"/>
      <c r="U136" s="167"/>
      <c r="V136" s="167"/>
      <c r="W136" s="225"/>
      <c r="X136" s="226"/>
      <c r="Y136" s="229"/>
      <c r="Z136" s="229"/>
      <c r="AA136" s="229"/>
      <c r="AB136" s="226"/>
      <c r="AC136" s="405"/>
      <c r="AD136" s="405"/>
      <c r="AE136" s="226"/>
      <c r="AF136" s="225"/>
      <c r="AG136" s="163"/>
      <c r="AH136" s="677"/>
    </row>
    <row r="137" spans="1:34" ht="30.75" customHeight="1" thickBot="1" x14ac:dyDescent="0.3">
      <c r="A137" s="721"/>
      <c r="B137" s="723"/>
      <c r="C137" s="266" t="s">
        <v>54</v>
      </c>
      <c r="D137" s="234"/>
      <c r="E137" s="169">
        <v>0</v>
      </c>
      <c r="F137" s="169">
        <v>0</v>
      </c>
      <c r="G137" s="169">
        <v>0</v>
      </c>
      <c r="H137" s="235">
        <v>0</v>
      </c>
      <c r="I137" s="111" t="s">
        <v>134</v>
      </c>
      <c r="J137" s="120" t="s">
        <v>109</v>
      </c>
      <c r="K137" s="128" t="s">
        <v>109</v>
      </c>
      <c r="L137" s="270">
        <v>0</v>
      </c>
      <c r="M137" s="280" t="s">
        <v>256</v>
      </c>
      <c r="N137" s="234"/>
      <c r="O137" s="190"/>
      <c r="P137" s="169"/>
      <c r="Q137" s="169"/>
      <c r="R137" s="235"/>
      <c r="S137" s="236"/>
      <c r="T137" s="190"/>
      <c r="U137" s="190"/>
      <c r="V137" s="190"/>
      <c r="W137" s="225"/>
      <c r="X137" s="226"/>
      <c r="Y137" s="229"/>
      <c r="Z137" s="229"/>
      <c r="AA137" s="229"/>
      <c r="AB137" s="226"/>
      <c r="AC137" s="405"/>
      <c r="AD137" s="405"/>
      <c r="AE137" s="226"/>
      <c r="AF137" s="225"/>
      <c r="AG137" s="163"/>
      <c r="AH137" s="677"/>
    </row>
    <row r="138" spans="1:34" ht="89.25" x14ac:dyDescent="0.25">
      <c r="A138" s="720">
        <v>2</v>
      </c>
      <c r="B138" s="730" t="s">
        <v>68</v>
      </c>
      <c r="C138" s="722" t="s">
        <v>51</v>
      </c>
      <c r="D138" s="77">
        <v>326</v>
      </c>
      <c r="E138" s="168"/>
      <c r="F138" s="71">
        <v>20</v>
      </c>
      <c r="G138" s="71">
        <v>20</v>
      </c>
      <c r="H138" s="72">
        <v>74</v>
      </c>
      <c r="I138" s="104" t="s">
        <v>180</v>
      </c>
      <c r="J138" s="601" t="s">
        <v>105</v>
      </c>
      <c r="K138" s="609">
        <v>70</v>
      </c>
      <c r="L138" s="77">
        <f>SUM(21+16+16)</f>
        <v>53</v>
      </c>
      <c r="M138" s="284" t="s">
        <v>272</v>
      </c>
      <c r="N138" s="459">
        <v>40</v>
      </c>
      <c r="O138" s="423" t="s">
        <v>197</v>
      </c>
      <c r="P138" s="449">
        <v>30</v>
      </c>
      <c r="Q138" s="449">
        <v>30</v>
      </c>
      <c r="R138" s="450">
        <v>0</v>
      </c>
      <c r="S138" s="451" t="s">
        <v>87</v>
      </c>
      <c r="T138" s="122" t="s">
        <v>264</v>
      </c>
      <c r="U138" s="122" t="s">
        <v>265</v>
      </c>
      <c r="V138" s="122" t="s">
        <v>263</v>
      </c>
      <c r="W138" s="125" t="s">
        <v>150</v>
      </c>
      <c r="X138" s="161" t="s">
        <v>266</v>
      </c>
      <c r="Y138" s="584">
        <v>1172206</v>
      </c>
      <c r="Z138" s="587">
        <f t="shared" ref="Z138" si="2">Y138/100*85</f>
        <v>996375.1</v>
      </c>
      <c r="AA138" s="587">
        <f t="shared" ref="AA138" si="3">Y138/100*15</f>
        <v>175830.9</v>
      </c>
      <c r="AB138" s="92" t="s">
        <v>109</v>
      </c>
      <c r="AC138" s="599">
        <v>0</v>
      </c>
      <c r="AD138" s="599">
        <v>0</v>
      </c>
      <c r="AE138" s="92" t="s">
        <v>109</v>
      </c>
      <c r="AF138" s="282" t="s">
        <v>267</v>
      </c>
      <c r="AG138" s="109"/>
      <c r="AH138" s="696">
        <f>Y138</f>
        <v>1172206</v>
      </c>
    </row>
    <row r="139" spans="1:34" ht="38.25" x14ac:dyDescent="0.25">
      <c r="A139" s="721"/>
      <c r="B139" s="731"/>
      <c r="C139" s="723"/>
      <c r="D139" s="237"/>
      <c r="E139" s="207"/>
      <c r="F139" s="207"/>
      <c r="G139" s="207"/>
      <c r="H139" s="239"/>
      <c r="I139" s="111" t="s">
        <v>181</v>
      </c>
      <c r="J139" s="602"/>
      <c r="K139" s="610"/>
      <c r="L139" s="237"/>
      <c r="M139" s="281"/>
      <c r="N139" s="237"/>
      <c r="O139" s="238"/>
      <c r="P139" s="207"/>
      <c r="Q139" s="207"/>
      <c r="R139" s="239"/>
      <c r="S139" s="240"/>
      <c r="T139" s="238"/>
      <c r="U139" s="238"/>
      <c r="V139" s="238"/>
      <c r="W139" s="205"/>
      <c r="X139" s="206"/>
      <c r="Y139" s="585"/>
      <c r="Z139" s="588"/>
      <c r="AA139" s="588"/>
      <c r="AB139" s="207"/>
      <c r="AC139" s="600"/>
      <c r="AD139" s="600"/>
      <c r="AE139" s="207"/>
      <c r="AF139" s="208"/>
      <c r="AG139" s="209"/>
      <c r="AH139" s="697"/>
    </row>
    <row r="140" spans="1:34" ht="38.25" x14ac:dyDescent="0.25">
      <c r="A140" s="721"/>
      <c r="B140" s="731"/>
      <c r="C140" s="723"/>
      <c r="D140" s="237"/>
      <c r="E140" s="207"/>
      <c r="F140" s="207"/>
      <c r="G140" s="207"/>
      <c r="H140" s="239"/>
      <c r="I140" s="111" t="s">
        <v>234</v>
      </c>
      <c r="J140" s="92" t="s">
        <v>105</v>
      </c>
      <c r="K140" s="93" t="s">
        <v>109</v>
      </c>
      <c r="L140" s="237"/>
      <c r="M140" s="281"/>
      <c r="N140" s="237"/>
      <c r="O140" s="238"/>
      <c r="P140" s="207"/>
      <c r="Q140" s="207"/>
      <c r="R140" s="239"/>
      <c r="S140" s="240"/>
      <c r="T140" s="238"/>
      <c r="U140" s="238"/>
      <c r="V140" s="238"/>
      <c r="W140" s="205"/>
      <c r="X140" s="206"/>
      <c r="Y140" s="585"/>
      <c r="Z140" s="588"/>
      <c r="AA140" s="588"/>
      <c r="AB140" s="207"/>
      <c r="AC140" s="600"/>
      <c r="AD140" s="600"/>
      <c r="AE140" s="207"/>
      <c r="AF140" s="208"/>
      <c r="AG140" s="209"/>
      <c r="AH140" s="697"/>
    </row>
    <row r="141" spans="1:34" ht="75.75" customHeight="1" x14ac:dyDescent="0.25">
      <c r="A141" s="721"/>
      <c r="B141" s="731"/>
      <c r="C141" s="723"/>
      <c r="D141" s="237"/>
      <c r="E141" s="207"/>
      <c r="F141" s="207"/>
      <c r="G141" s="207"/>
      <c r="H141" s="239"/>
      <c r="I141" s="744" t="s">
        <v>235</v>
      </c>
      <c r="J141" s="628">
        <v>5</v>
      </c>
      <c r="K141" s="758">
        <v>25</v>
      </c>
      <c r="L141" s="207"/>
      <c r="M141" s="281"/>
      <c r="N141" s="237"/>
      <c r="O141" s="238"/>
      <c r="P141" s="207"/>
      <c r="Q141" s="207"/>
      <c r="R141" s="239"/>
      <c r="S141" s="240"/>
      <c r="T141" s="238"/>
      <c r="U141" s="238"/>
      <c r="V141" s="238"/>
      <c r="W141" s="205"/>
      <c r="X141" s="206"/>
      <c r="Y141" s="585"/>
      <c r="Z141" s="588"/>
      <c r="AA141" s="588"/>
      <c r="AB141" s="207"/>
      <c r="AC141" s="600"/>
      <c r="AD141" s="600"/>
      <c r="AE141" s="207"/>
      <c r="AF141" s="208"/>
      <c r="AG141" s="209"/>
      <c r="AH141" s="697"/>
    </row>
    <row r="142" spans="1:34" ht="25.5" customHeight="1" x14ac:dyDescent="0.25">
      <c r="A142" s="721"/>
      <c r="B142" s="731"/>
      <c r="C142" s="723"/>
      <c r="D142" s="237"/>
      <c r="E142" s="207"/>
      <c r="F142" s="207"/>
      <c r="G142" s="207"/>
      <c r="H142" s="239"/>
      <c r="I142" s="745"/>
      <c r="J142" s="653"/>
      <c r="K142" s="758"/>
      <c r="L142" s="207"/>
      <c r="M142" s="281"/>
      <c r="N142" s="237"/>
      <c r="O142" s="238"/>
      <c r="P142" s="207"/>
      <c r="Q142" s="207"/>
      <c r="R142" s="239"/>
      <c r="S142" s="240"/>
      <c r="T142" s="238"/>
      <c r="U142" s="238"/>
      <c r="V142" s="238"/>
      <c r="W142" s="205"/>
      <c r="X142" s="206"/>
      <c r="Y142" s="585"/>
      <c r="Z142" s="588"/>
      <c r="AA142" s="588"/>
      <c r="AB142" s="207"/>
      <c r="AC142" s="600"/>
      <c r="AD142" s="600"/>
      <c r="AE142" s="207"/>
      <c r="AF142" s="208"/>
      <c r="AG142" s="209"/>
      <c r="AH142" s="697"/>
    </row>
    <row r="143" spans="1:34" ht="12.75" x14ac:dyDescent="0.25">
      <c r="A143" s="721"/>
      <c r="B143" s="731"/>
      <c r="C143" s="723"/>
      <c r="D143" s="237"/>
      <c r="E143" s="207"/>
      <c r="F143" s="207"/>
      <c r="G143" s="207"/>
      <c r="H143" s="239"/>
      <c r="I143" s="746"/>
      <c r="J143" s="602"/>
      <c r="K143" s="758"/>
      <c r="L143" s="207"/>
      <c r="M143" s="281"/>
      <c r="N143" s="237"/>
      <c r="O143" s="238"/>
      <c r="P143" s="207"/>
      <c r="Q143" s="207"/>
      <c r="R143" s="239"/>
      <c r="S143" s="240"/>
      <c r="T143" s="238"/>
      <c r="U143" s="238"/>
      <c r="V143" s="238"/>
      <c r="W143" s="205"/>
      <c r="X143" s="206"/>
      <c r="Y143" s="585"/>
      <c r="Z143" s="588"/>
      <c r="AA143" s="588"/>
      <c r="AB143" s="207"/>
      <c r="AC143" s="600"/>
      <c r="AD143" s="600"/>
      <c r="AE143" s="207"/>
      <c r="AF143" s="208"/>
      <c r="AG143" s="209"/>
      <c r="AH143" s="697"/>
    </row>
    <row r="144" spans="1:34" ht="51" x14ac:dyDescent="0.25">
      <c r="A144" s="721"/>
      <c r="B144" s="731"/>
      <c r="C144" s="723"/>
      <c r="D144" s="237"/>
      <c r="E144" s="207"/>
      <c r="F144" s="207"/>
      <c r="G144" s="207"/>
      <c r="H144" s="239"/>
      <c r="I144" s="111" t="s">
        <v>236</v>
      </c>
      <c r="J144" s="92" t="s">
        <v>105</v>
      </c>
      <c r="K144" s="629">
        <v>11</v>
      </c>
      <c r="L144" s="237"/>
      <c r="M144" s="281"/>
      <c r="N144" s="237"/>
      <c r="O144" s="238"/>
      <c r="P144" s="207"/>
      <c r="Q144" s="207"/>
      <c r="R144" s="239"/>
      <c r="S144" s="240"/>
      <c r="T144" s="238"/>
      <c r="U144" s="238"/>
      <c r="V144" s="238"/>
      <c r="W144" s="205"/>
      <c r="X144" s="206"/>
      <c r="Y144" s="585"/>
      <c r="Z144" s="588"/>
      <c r="AA144" s="588"/>
      <c r="AB144" s="207"/>
      <c r="AC144" s="600"/>
      <c r="AD144" s="600"/>
      <c r="AE144" s="207"/>
      <c r="AF144" s="208"/>
      <c r="AG144" s="209"/>
      <c r="AH144" s="697"/>
    </row>
    <row r="145" spans="1:34" ht="59.25" customHeight="1" x14ac:dyDescent="0.25">
      <c r="A145" s="721"/>
      <c r="B145" s="731"/>
      <c r="C145" s="723"/>
      <c r="D145" s="237"/>
      <c r="E145" s="207"/>
      <c r="F145" s="207"/>
      <c r="G145" s="207"/>
      <c r="H145" s="239"/>
      <c r="I145" s="111" t="s">
        <v>193</v>
      </c>
      <c r="J145" s="92" t="s">
        <v>105</v>
      </c>
      <c r="K145" s="742"/>
      <c r="L145" s="237"/>
      <c r="M145" s="281"/>
      <c r="N145" s="237"/>
      <c r="O145" s="238"/>
      <c r="P145" s="207"/>
      <c r="Q145" s="207"/>
      <c r="R145" s="239"/>
      <c r="S145" s="240"/>
      <c r="T145" s="238"/>
      <c r="U145" s="238"/>
      <c r="V145" s="238"/>
      <c r="W145" s="205"/>
      <c r="X145" s="206"/>
      <c r="Y145" s="585"/>
      <c r="Z145" s="588"/>
      <c r="AA145" s="588"/>
      <c r="AB145" s="207"/>
      <c r="AC145" s="600"/>
      <c r="AD145" s="600"/>
      <c r="AE145" s="207"/>
      <c r="AF145" s="208"/>
      <c r="AG145" s="209"/>
      <c r="AH145" s="697"/>
    </row>
    <row r="146" spans="1:34" ht="51.75" customHeight="1" x14ac:dyDescent="0.25">
      <c r="A146" s="721"/>
      <c r="B146" s="731"/>
      <c r="C146" s="723"/>
      <c r="D146" s="237"/>
      <c r="E146" s="207"/>
      <c r="F146" s="207"/>
      <c r="G146" s="207"/>
      <c r="H146" s="239"/>
      <c r="I146" s="594" t="s">
        <v>274</v>
      </c>
      <c r="J146" s="628">
        <v>7</v>
      </c>
      <c r="K146" s="742"/>
      <c r="L146" s="237"/>
      <c r="M146" s="281"/>
      <c r="N146" s="237"/>
      <c r="O146" s="238"/>
      <c r="P146" s="207"/>
      <c r="Q146" s="207"/>
      <c r="R146" s="239"/>
      <c r="S146" s="240"/>
      <c r="T146" s="238"/>
      <c r="U146" s="238"/>
      <c r="V146" s="238"/>
      <c r="W146" s="205"/>
      <c r="X146" s="206"/>
      <c r="Y146" s="585"/>
      <c r="Z146" s="588"/>
      <c r="AA146" s="588"/>
      <c r="AB146" s="207"/>
      <c r="AC146" s="600"/>
      <c r="AD146" s="600"/>
      <c r="AE146" s="207"/>
      <c r="AF146" s="208"/>
      <c r="AG146" s="209"/>
      <c r="AH146" s="697"/>
    </row>
    <row r="147" spans="1:34" ht="12.75" x14ac:dyDescent="0.25">
      <c r="A147" s="721"/>
      <c r="B147" s="731"/>
      <c r="C147" s="724"/>
      <c r="D147" s="237"/>
      <c r="E147" s="207"/>
      <c r="F147" s="207"/>
      <c r="G147" s="207"/>
      <c r="H147" s="239"/>
      <c r="I147" s="595"/>
      <c r="J147" s="602"/>
      <c r="K147" s="610"/>
      <c r="L147" s="237"/>
      <c r="M147" s="281"/>
      <c r="N147" s="237"/>
      <c r="O147" s="238"/>
      <c r="P147" s="207"/>
      <c r="Q147" s="207"/>
      <c r="R147" s="239"/>
      <c r="S147" s="240"/>
      <c r="T147" s="238"/>
      <c r="U147" s="238"/>
      <c r="V147" s="238"/>
      <c r="W147" s="205"/>
      <c r="X147" s="206"/>
      <c r="Y147" s="585"/>
      <c r="Z147" s="588"/>
      <c r="AA147" s="588"/>
      <c r="AB147" s="207"/>
      <c r="AC147" s="600"/>
      <c r="AD147" s="600"/>
      <c r="AE147" s="207"/>
      <c r="AF147" s="208"/>
      <c r="AG147" s="209"/>
      <c r="AH147" s="697"/>
    </row>
    <row r="148" spans="1:34" ht="15" customHeight="1" thickBot="1" x14ac:dyDescent="0.3">
      <c r="A148" s="721"/>
      <c r="B148" s="731"/>
      <c r="C148" s="80" t="s">
        <v>52</v>
      </c>
      <c r="D148" s="166"/>
      <c r="E148" s="65" t="s">
        <v>109</v>
      </c>
      <c r="F148" s="259">
        <v>0</v>
      </c>
      <c r="G148" s="164">
        <v>0</v>
      </c>
      <c r="H148" s="226">
        <v>0</v>
      </c>
      <c r="I148" s="163"/>
      <c r="J148" s="164"/>
      <c r="K148" s="165"/>
      <c r="L148" s="166"/>
      <c r="M148" s="271"/>
      <c r="N148" s="166"/>
      <c r="O148" s="167"/>
      <c r="P148" s="164"/>
      <c r="Q148" s="164"/>
      <c r="R148" s="183"/>
      <c r="S148" s="184"/>
      <c r="T148" s="167"/>
      <c r="U148" s="167"/>
      <c r="V148" s="167"/>
      <c r="W148" s="185"/>
      <c r="X148" s="165"/>
      <c r="Y148" s="585"/>
      <c r="Z148" s="588"/>
      <c r="AA148" s="588"/>
      <c r="AB148" s="164"/>
      <c r="AC148" s="600"/>
      <c r="AD148" s="600"/>
      <c r="AE148" s="164"/>
      <c r="AF148" s="188"/>
      <c r="AG148" s="189"/>
      <c r="AH148" s="697"/>
    </row>
    <row r="149" spans="1:34" ht="63.75" x14ac:dyDescent="0.25">
      <c r="A149" s="721"/>
      <c r="B149" s="731"/>
      <c r="C149" s="735" t="s">
        <v>53</v>
      </c>
      <c r="D149" s="630">
        <v>139</v>
      </c>
      <c r="E149" s="662"/>
      <c r="F149" s="628">
        <v>33</v>
      </c>
      <c r="G149" s="628">
        <v>22</v>
      </c>
      <c r="H149" s="628">
        <v>102</v>
      </c>
      <c r="I149" s="111" t="s">
        <v>180</v>
      </c>
      <c r="J149" s="628" t="s">
        <v>105</v>
      </c>
      <c r="K149" s="629">
        <v>100</v>
      </c>
      <c r="L149" s="285">
        <v>55</v>
      </c>
      <c r="M149" s="279" t="s">
        <v>273</v>
      </c>
      <c r="N149" s="456">
        <v>55</v>
      </c>
      <c r="O149" s="457" t="s">
        <v>2</v>
      </c>
      <c r="P149" s="458">
        <v>20</v>
      </c>
      <c r="Q149" s="446">
        <v>20</v>
      </c>
      <c r="R149" s="447">
        <v>0</v>
      </c>
      <c r="S149" s="448" t="s">
        <v>87</v>
      </c>
      <c r="T149" s="122" t="s">
        <v>264</v>
      </c>
      <c r="U149" s="122" t="s">
        <v>265</v>
      </c>
      <c r="V149" s="122" t="s">
        <v>263</v>
      </c>
      <c r="W149" s="151" t="s">
        <v>150</v>
      </c>
      <c r="X149" s="123" t="s">
        <v>266</v>
      </c>
      <c r="Y149" s="585"/>
      <c r="Z149" s="588"/>
      <c r="AA149" s="588"/>
      <c r="AB149" s="65" t="s">
        <v>109</v>
      </c>
      <c r="AC149" s="600"/>
      <c r="AD149" s="600"/>
      <c r="AE149" s="65" t="s">
        <v>109</v>
      </c>
      <c r="AF149" s="269" t="s">
        <v>267</v>
      </c>
      <c r="AG149" s="107"/>
      <c r="AH149" s="697"/>
    </row>
    <row r="150" spans="1:34" ht="43.5" customHeight="1" x14ac:dyDescent="0.25">
      <c r="A150" s="721"/>
      <c r="B150" s="731"/>
      <c r="C150" s="731"/>
      <c r="D150" s="626"/>
      <c r="E150" s="663"/>
      <c r="F150" s="653"/>
      <c r="G150" s="653"/>
      <c r="H150" s="653"/>
      <c r="I150" s="111" t="s">
        <v>181</v>
      </c>
      <c r="J150" s="602"/>
      <c r="K150" s="610"/>
      <c r="L150" s="242"/>
      <c r="M150" s="276"/>
      <c r="N150" s="242"/>
      <c r="O150" s="241"/>
      <c r="P150" s="212"/>
      <c r="Q150" s="212"/>
      <c r="R150" s="243"/>
      <c r="S150" s="244"/>
      <c r="T150" s="241"/>
      <c r="U150" s="241"/>
      <c r="V150" s="241"/>
      <c r="W150" s="210"/>
      <c r="X150" s="211"/>
      <c r="Y150" s="585"/>
      <c r="Z150" s="588"/>
      <c r="AA150" s="588"/>
      <c r="AB150" s="212"/>
      <c r="AC150" s="600"/>
      <c r="AD150" s="600"/>
      <c r="AE150" s="212"/>
      <c r="AF150" s="213"/>
      <c r="AG150" s="214"/>
      <c r="AH150" s="697"/>
    </row>
    <row r="151" spans="1:34" ht="27" customHeight="1" x14ac:dyDescent="0.25">
      <c r="A151" s="721"/>
      <c r="B151" s="731"/>
      <c r="C151" s="731"/>
      <c r="D151" s="626"/>
      <c r="E151" s="663"/>
      <c r="F151" s="653"/>
      <c r="G151" s="653"/>
      <c r="H151" s="653"/>
      <c r="I151" s="111" t="s">
        <v>192</v>
      </c>
      <c r="J151" s="113" t="s">
        <v>105</v>
      </c>
      <c r="K151" s="131">
        <v>5</v>
      </c>
      <c r="L151" s="242"/>
      <c r="M151" s="276"/>
      <c r="N151" s="242"/>
      <c r="O151" s="241"/>
      <c r="P151" s="212"/>
      <c r="Q151" s="212"/>
      <c r="R151" s="243"/>
      <c r="S151" s="244"/>
      <c r="T151" s="241"/>
      <c r="U151" s="241"/>
      <c r="V151" s="241"/>
      <c r="W151" s="210"/>
      <c r="X151" s="211"/>
      <c r="Y151" s="585"/>
      <c r="Z151" s="588"/>
      <c r="AA151" s="588"/>
      <c r="AB151" s="212"/>
      <c r="AC151" s="600"/>
      <c r="AD151" s="600"/>
      <c r="AE151" s="212"/>
      <c r="AF151" s="213"/>
      <c r="AG151" s="214"/>
      <c r="AH151" s="697"/>
    </row>
    <row r="152" spans="1:34" ht="39" customHeight="1" x14ac:dyDescent="0.25">
      <c r="A152" s="721"/>
      <c r="B152" s="731"/>
      <c r="C152" s="731"/>
      <c r="D152" s="626"/>
      <c r="E152" s="663"/>
      <c r="F152" s="653"/>
      <c r="G152" s="653"/>
      <c r="H152" s="653"/>
      <c r="I152" s="594" t="s">
        <v>237</v>
      </c>
      <c r="J152" s="628">
        <v>15</v>
      </c>
      <c r="K152" s="629">
        <v>75</v>
      </c>
      <c r="L152" s="242"/>
      <c r="M152" s="276"/>
      <c r="N152" s="242"/>
      <c r="O152" s="241"/>
      <c r="P152" s="212"/>
      <c r="Q152" s="212"/>
      <c r="R152" s="243"/>
      <c r="S152" s="244"/>
      <c r="T152" s="241"/>
      <c r="U152" s="241"/>
      <c r="V152" s="241"/>
      <c r="W152" s="210"/>
      <c r="X152" s="211"/>
      <c r="Y152" s="585"/>
      <c r="Z152" s="588"/>
      <c r="AA152" s="588"/>
      <c r="AB152" s="212"/>
      <c r="AC152" s="600"/>
      <c r="AD152" s="600"/>
      <c r="AE152" s="212"/>
      <c r="AF152" s="213"/>
      <c r="AG152" s="214"/>
      <c r="AH152" s="697"/>
    </row>
    <row r="153" spans="1:34" ht="12.75" x14ac:dyDescent="0.25">
      <c r="A153" s="721"/>
      <c r="B153" s="731"/>
      <c r="C153" s="736"/>
      <c r="D153" s="627"/>
      <c r="E153" s="652"/>
      <c r="F153" s="602"/>
      <c r="G153" s="602"/>
      <c r="H153" s="602"/>
      <c r="I153" s="595"/>
      <c r="J153" s="602"/>
      <c r="K153" s="610"/>
      <c r="L153" s="242"/>
      <c r="M153" s="276"/>
      <c r="N153" s="242"/>
      <c r="O153" s="241"/>
      <c r="P153" s="212"/>
      <c r="Q153" s="212"/>
      <c r="R153" s="243"/>
      <c r="S153" s="244"/>
      <c r="T153" s="241"/>
      <c r="U153" s="241"/>
      <c r="V153" s="241"/>
      <c r="W153" s="210"/>
      <c r="X153" s="211"/>
      <c r="Y153" s="585"/>
      <c r="Z153" s="588"/>
      <c r="AA153" s="588"/>
      <c r="AB153" s="212"/>
      <c r="AC153" s="600"/>
      <c r="AD153" s="600"/>
      <c r="AE153" s="212"/>
      <c r="AF153" s="213"/>
      <c r="AG153" s="214"/>
      <c r="AH153" s="697"/>
    </row>
    <row r="154" spans="1:34" ht="76.5" x14ac:dyDescent="0.25">
      <c r="A154" s="721"/>
      <c r="B154" s="731"/>
      <c r="C154" s="728" t="s">
        <v>54</v>
      </c>
      <c r="D154" s="658"/>
      <c r="E154" s="628">
        <v>24</v>
      </c>
      <c r="F154" s="628">
        <v>24</v>
      </c>
      <c r="G154" s="628">
        <v>0</v>
      </c>
      <c r="H154" s="628">
        <v>0</v>
      </c>
      <c r="I154" s="594" t="s">
        <v>239</v>
      </c>
      <c r="J154" s="628">
        <v>74</v>
      </c>
      <c r="K154" s="649">
        <v>96</v>
      </c>
      <c r="L154" s="628">
        <f>SUM(9+10)</f>
        <v>19</v>
      </c>
      <c r="M154" s="646" t="s">
        <v>256</v>
      </c>
      <c r="N154" s="454">
        <v>0</v>
      </c>
      <c r="O154" s="455" t="s">
        <v>154</v>
      </c>
      <c r="P154" s="573">
        <v>12</v>
      </c>
      <c r="Q154" s="573">
        <v>12</v>
      </c>
      <c r="R154" s="445">
        <v>0</v>
      </c>
      <c r="S154" s="574" t="s">
        <v>728</v>
      </c>
      <c r="T154" s="153" t="s">
        <v>268</v>
      </c>
      <c r="U154" s="153" t="s">
        <v>269</v>
      </c>
      <c r="V154" s="153" t="s">
        <v>154</v>
      </c>
      <c r="W154" s="153" t="s">
        <v>150</v>
      </c>
      <c r="X154" s="140" t="s">
        <v>271</v>
      </c>
      <c r="Y154" s="585"/>
      <c r="Z154" s="588"/>
      <c r="AA154" s="588"/>
      <c r="AB154" s="65" t="s">
        <v>109</v>
      </c>
      <c r="AC154" s="600"/>
      <c r="AD154" s="600"/>
      <c r="AE154" s="65" t="s">
        <v>109</v>
      </c>
      <c r="AF154" s="283" t="s">
        <v>267</v>
      </c>
      <c r="AG154" s="115" t="s">
        <v>270</v>
      </c>
      <c r="AH154" s="697"/>
    </row>
    <row r="155" spans="1:34" ht="39" customHeight="1" x14ac:dyDescent="0.25">
      <c r="A155" s="721"/>
      <c r="B155" s="731"/>
      <c r="C155" s="729"/>
      <c r="D155" s="659"/>
      <c r="E155" s="653"/>
      <c r="F155" s="653"/>
      <c r="G155" s="653"/>
      <c r="H155" s="653"/>
      <c r="I155" s="595"/>
      <c r="J155" s="602"/>
      <c r="K155" s="650"/>
      <c r="L155" s="653"/>
      <c r="M155" s="623"/>
      <c r="N155" s="226"/>
      <c r="O155" s="163"/>
      <c r="P155" s="226"/>
      <c r="Q155" s="226"/>
      <c r="R155" s="226"/>
      <c r="S155" s="230"/>
      <c r="T155" s="163"/>
      <c r="U155" s="163"/>
      <c r="V155" s="163"/>
      <c r="W155" s="225"/>
      <c r="X155" s="226"/>
      <c r="Y155" s="585"/>
      <c r="Z155" s="588"/>
      <c r="AA155" s="588"/>
      <c r="AB155" s="226"/>
      <c r="AC155" s="600"/>
      <c r="AD155" s="600"/>
      <c r="AE155" s="226"/>
      <c r="AF155" s="225"/>
      <c r="AG155" s="163"/>
      <c r="AH155" s="697"/>
    </row>
    <row r="156" spans="1:34" ht="42.75" customHeight="1" thickBot="1" x14ac:dyDescent="0.3">
      <c r="A156" s="725"/>
      <c r="B156" s="737"/>
      <c r="C156" s="734"/>
      <c r="D156" s="660"/>
      <c r="E156" s="661"/>
      <c r="F156" s="661"/>
      <c r="G156" s="661"/>
      <c r="H156" s="661"/>
      <c r="I156" s="119" t="s">
        <v>238</v>
      </c>
      <c r="J156" s="118">
        <v>3</v>
      </c>
      <c r="K156" s="118">
        <v>15</v>
      </c>
      <c r="L156" s="602"/>
      <c r="M156" s="624"/>
      <c r="N156" s="226"/>
      <c r="O156" s="163"/>
      <c r="P156" s="226"/>
      <c r="Q156" s="226"/>
      <c r="R156" s="226"/>
      <c r="S156" s="230"/>
      <c r="T156" s="163"/>
      <c r="U156" s="163"/>
      <c r="V156" s="163"/>
      <c r="W156" s="225"/>
      <c r="X156" s="226"/>
      <c r="Y156" s="586"/>
      <c r="Z156" s="589"/>
      <c r="AA156" s="589"/>
      <c r="AB156" s="226"/>
      <c r="AC156" s="582"/>
      <c r="AD156" s="582"/>
      <c r="AE156" s="226"/>
      <c r="AF156" s="225"/>
      <c r="AG156" s="163"/>
      <c r="AH156" s="697"/>
    </row>
    <row r="157" spans="1:34" ht="87.75" customHeight="1" thickBot="1" x14ac:dyDescent="0.3">
      <c r="A157" s="720">
        <v>20</v>
      </c>
      <c r="B157" s="722" t="s">
        <v>86</v>
      </c>
      <c r="C157" s="722" t="s">
        <v>51</v>
      </c>
      <c r="D157" s="625">
        <v>134</v>
      </c>
      <c r="E157" s="651"/>
      <c r="F157" s="601">
        <v>10</v>
      </c>
      <c r="G157" s="601">
        <v>3</v>
      </c>
      <c r="H157" s="609">
        <v>13</v>
      </c>
      <c r="I157" s="94" t="s">
        <v>182</v>
      </c>
      <c r="J157" s="92" t="s">
        <v>105</v>
      </c>
      <c r="K157" s="93">
        <v>8</v>
      </c>
      <c r="L157" s="630">
        <v>10</v>
      </c>
      <c r="M157" s="637" t="s">
        <v>254</v>
      </c>
      <c r="N157" s="422">
        <v>8</v>
      </c>
      <c r="O157" s="406" t="s">
        <v>196</v>
      </c>
      <c r="P157" s="411">
        <v>8</v>
      </c>
      <c r="Q157" s="411">
        <v>8</v>
      </c>
      <c r="R157" s="443">
        <v>0</v>
      </c>
      <c r="S157" s="444" t="s">
        <v>94</v>
      </c>
      <c r="T157" s="277" t="s">
        <v>258</v>
      </c>
      <c r="U157" s="277" t="s">
        <v>259</v>
      </c>
      <c r="V157" s="277" t="s">
        <v>260</v>
      </c>
      <c r="W157" s="277" t="s">
        <v>150</v>
      </c>
      <c r="X157" s="93">
        <v>4</v>
      </c>
      <c r="Y157" s="510">
        <v>394756.34</v>
      </c>
      <c r="Z157" s="538">
        <v>220546.33</v>
      </c>
      <c r="AA157" s="538">
        <v>38381.040000000001</v>
      </c>
      <c r="AB157" s="538">
        <v>4668.95</v>
      </c>
      <c r="AC157" s="538">
        <v>18451.150000000001</v>
      </c>
      <c r="AD157" s="511">
        <v>112708.87</v>
      </c>
      <c r="AE157" s="92" t="s">
        <v>109</v>
      </c>
      <c r="AF157" s="148" t="s">
        <v>109</v>
      </c>
      <c r="AG157" s="109"/>
      <c r="AH157" s="675">
        <f>Y157</f>
        <v>394756.34</v>
      </c>
    </row>
    <row r="158" spans="1:34" ht="43.5" customHeight="1" x14ac:dyDescent="0.25">
      <c r="A158" s="721"/>
      <c r="B158" s="723"/>
      <c r="C158" s="724"/>
      <c r="D158" s="627"/>
      <c r="E158" s="652"/>
      <c r="F158" s="602"/>
      <c r="G158" s="602"/>
      <c r="H158" s="610"/>
      <c r="I158" s="278" t="s">
        <v>261</v>
      </c>
      <c r="J158" s="92" t="s">
        <v>105</v>
      </c>
      <c r="K158" s="93">
        <v>5</v>
      </c>
      <c r="L158" s="627"/>
      <c r="M158" s="638"/>
      <c r="N158" s="237"/>
      <c r="O158" s="238"/>
      <c r="P158" s="207"/>
      <c r="Q158" s="207"/>
      <c r="R158" s="239"/>
      <c r="S158" s="240"/>
      <c r="T158" s="238"/>
      <c r="U158" s="238"/>
      <c r="V158" s="238"/>
      <c r="W158" s="205"/>
      <c r="X158" s="206"/>
      <c r="Y158" s="186"/>
      <c r="Z158" s="187"/>
      <c r="AA158" s="187"/>
      <c r="AB158" s="207"/>
      <c r="AC158" s="207"/>
      <c r="AD158" s="207"/>
      <c r="AE158" s="207"/>
      <c r="AF158" s="208"/>
      <c r="AG158" s="209"/>
      <c r="AH158" s="676"/>
    </row>
    <row r="159" spans="1:34" ht="15" customHeight="1" thickBot="1" x14ac:dyDescent="0.3">
      <c r="A159" s="721"/>
      <c r="B159" s="723"/>
      <c r="C159" s="80" t="s">
        <v>52</v>
      </c>
      <c r="D159" s="166"/>
      <c r="E159" s="65" t="s">
        <v>109</v>
      </c>
      <c r="F159" s="164">
        <v>0</v>
      </c>
      <c r="G159" s="164">
        <v>0</v>
      </c>
      <c r="H159" s="165">
        <v>0</v>
      </c>
      <c r="I159" s="252"/>
      <c r="J159" s="164"/>
      <c r="K159" s="165"/>
      <c r="L159" s="166"/>
      <c r="M159" s="271"/>
      <c r="N159" s="166"/>
      <c r="O159" s="167"/>
      <c r="P159" s="164"/>
      <c r="Q159" s="164"/>
      <c r="R159" s="183"/>
      <c r="S159" s="184"/>
      <c r="T159" s="167"/>
      <c r="U159" s="167"/>
      <c r="V159" s="167"/>
      <c r="W159" s="185"/>
      <c r="X159" s="165"/>
      <c r="Y159" s="186"/>
      <c r="Z159" s="187"/>
      <c r="AA159" s="187"/>
      <c r="AB159" s="164"/>
      <c r="AC159" s="164"/>
      <c r="AD159" s="164"/>
      <c r="AE159" s="164"/>
      <c r="AF159" s="188"/>
      <c r="AG159" s="189"/>
      <c r="AH159" s="676"/>
    </row>
    <row r="160" spans="1:34" ht="38.25" x14ac:dyDescent="0.25">
      <c r="A160" s="721"/>
      <c r="B160" s="723"/>
      <c r="C160" s="81" t="s">
        <v>53</v>
      </c>
      <c r="D160" s="60">
        <v>61</v>
      </c>
      <c r="E160" s="164"/>
      <c r="F160" s="65">
        <v>10</v>
      </c>
      <c r="G160" s="65">
        <v>0</v>
      </c>
      <c r="H160" s="127">
        <v>7</v>
      </c>
      <c r="I160" s="94" t="s">
        <v>182</v>
      </c>
      <c r="J160" s="65" t="s">
        <v>105</v>
      </c>
      <c r="K160" s="127">
        <v>10</v>
      </c>
      <c r="L160" s="60">
        <v>10</v>
      </c>
      <c r="M160" s="279" t="s">
        <v>262</v>
      </c>
      <c r="N160" s="166"/>
      <c r="O160" s="167"/>
      <c r="P160" s="164"/>
      <c r="Q160" s="164"/>
      <c r="R160" s="183"/>
      <c r="S160" s="184"/>
      <c r="T160" s="167"/>
      <c r="U160" s="167"/>
      <c r="V160" s="167"/>
      <c r="W160" s="185"/>
      <c r="X160" s="165"/>
      <c r="Y160" s="186"/>
      <c r="Z160" s="187"/>
      <c r="AA160" s="187"/>
      <c r="AB160" s="164"/>
      <c r="AC160" s="164"/>
      <c r="AD160" s="164"/>
      <c r="AE160" s="164"/>
      <c r="AF160" s="188"/>
      <c r="AG160" s="189"/>
      <c r="AH160" s="676"/>
    </row>
    <row r="161" spans="1:34" ht="30.75" customHeight="1" thickBot="1" x14ac:dyDescent="0.3">
      <c r="A161" s="725"/>
      <c r="B161" s="732"/>
      <c r="C161" s="82" t="s">
        <v>54</v>
      </c>
      <c r="D161" s="234"/>
      <c r="E161" s="120">
        <v>24</v>
      </c>
      <c r="F161" s="120">
        <v>18</v>
      </c>
      <c r="G161" s="120">
        <v>0</v>
      </c>
      <c r="H161" s="128">
        <v>0</v>
      </c>
      <c r="I161" s="125" t="s">
        <v>139</v>
      </c>
      <c r="J161" s="120" t="s">
        <v>105</v>
      </c>
      <c r="K161" s="128">
        <v>24</v>
      </c>
      <c r="L161" s="270">
        <v>2</v>
      </c>
      <c r="M161" s="280" t="s">
        <v>256</v>
      </c>
      <c r="N161" s="234"/>
      <c r="O161" s="190"/>
      <c r="P161" s="169"/>
      <c r="Q161" s="169"/>
      <c r="R161" s="235"/>
      <c r="S161" s="236"/>
      <c r="T161" s="190"/>
      <c r="U161" s="190"/>
      <c r="V161" s="190"/>
      <c r="W161" s="191"/>
      <c r="X161" s="192"/>
      <c r="Y161" s="186"/>
      <c r="Z161" s="187"/>
      <c r="AA161" s="187"/>
      <c r="AB161" s="169"/>
      <c r="AC161" s="169"/>
      <c r="AD161" s="169"/>
      <c r="AE161" s="169"/>
      <c r="AF161" s="195"/>
      <c r="AG161" s="196"/>
      <c r="AH161" s="676"/>
    </row>
    <row r="162" spans="1:34" ht="26.25" thickBot="1" x14ac:dyDescent="0.3">
      <c r="A162" s="85"/>
      <c r="B162" s="75" t="s">
        <v>46</v>
      </c>
      <c r="C162" s="83"/>
      <c r="D162" s="402">
        <v>4309</v>
      </c>
      <c r="E162" s="297">
        <f>SUM(E3:E161)</f>
        <v>831</v>
      </c>
      <c r="F162" s="297">
        <f>SUM(F3:F161)</f>
        <v>729</v>
      </c>
      <c r="G162" s="433">
        <f>SUM(G3:G161)</f>
        <v>153</v>
      </c>
      <c r="H162" s="434">
        <f>SUM(H3:H161)</f>
        <v>951</v>
      </c>
      <c r="I162" s="105"/>
      <c r="J162" s="297">
        <f>SUM(J3:J161)</f>
        <v>499</v>
      </c>
      <c r="K162" s="401">
        <f>SUM(K3:K161)</f>
        <v>2185</v>
      </c>
      <c r="L162" s="402">
        <f>SUM(L3:L161)</f>
        <v>914</v>
      </c>
      <c r="M162" s="110"/>
      <c r="N162" s="433">
        <f>SUM(N3:N161)</f>
        <v>484</v>
      </c>
      <c r="O162" s="156"/>
      <c r="P162" s="541">
        <v>325</v>
      </c>
      <c r="Q162" s="541">
        <v>324</v>
      </c>
      <c r="R162" s="542">
        <f>SUM(R3:R161)</f>
        <v>1</v>
      </c>
      <c r="S162" s="155"/>
      <c r="T162" s="156"/>
      <c r="U162" s="156"/>
      <c r="V162" s="156"/>
      <c r="W162" s="74"/>
      <c r="X162" s="400">
        <f t="shared" ref="X162" si="4">SUM(X3:X161)</f>
        <v>6</v>
      </c>
      <c r="Y162" s="534">
        <f>Y5+Y28+Y37+Y63+Y74+Y79+Y114+Y122+Y138+Y157</f>
        <v>10387579.799999999</v>
      </c>
      <c r="Z162" s="535">
        <f>Z5+Z28+Z37+Z63+Z74+Z79+Z114+Z122+Z138+Z157</f>
        <v>6841468.8904999997</v>
      </c>
      <c r="AA162" s="535">
        <f>AA5+AA28+AA37+AA63+AA74+AA79+AA114+AA122+AA138+AA157</f>
        <v>1160090.3395</v>
      </c>
      <c r="AB162" s="540">
        <v>409175.62</v>
      </c>
      <c r="AC162" s="535">
        <f>AC28+AC74+AC114+AC157</f>
        <v>1617013.69</v>
      </c>
      <c r="AD162" s="535">
        <f>AD28+AD79+AD157</f>
        <v>359831.26</v>
      </c>
      <c r="AE162" s="433"/>
      <c r="AF162" s="536"/>
      <c r="AG162" s="537"/>
      <c r="AH162" s="535">
        <f>AH3+AH28+AH37+AH63+AH74+AH79+AH114+AH122+AH138+AH157</f>
        <v>10387579.799999999</v>
      </c>
    </row>
    <row r="163" spans="1:34" ht="12.75" x14ac:dyDescent="0.25">
      <c r="A163" s="86"/>
      <c r="B163" s="64"/>
      <c r="C163" s="63"/>
    </row>
    <row r="164" spans="1:34" ht="12" x14ac:dyDescent="0.25">
      <c r="D164" s="89" t="s">
        <v>66</v>
      </c>
      <c r="E164" s="90"/>
      <c r="F164" s="90"/>
      <c r="G164" s="90"/>
      <c r="H164" s="90"/>
      <c r="I164" s="106"/>
      <c r="Y164" s="432" t="s">
        <v>604</v>
      </c>
      <c r="AE164" s="103"/>
      <c r="AG164" s="58"/>
    </row>
    <row r="165" spans="1:34" ht="12" x14ac:dyDescent="0.25">
      <c r="D165" s="87" t="s">
        <v>47</v>
      </c>
      <c r="E165" s="88"/>
      <c r="F165" s="88"/>
      <c r="G165" s="88"/>
      <c r="H165" s="88"/>
      <c r="X165" s="499" t="s">
        <v>242</v>
      </c>
      <c r="Y165" s="432">
        <v>57</v>
      </c>
      <c r="Z165" s="760" t="s">
        <v>712</v>
      </c>
      <c r="AA165" s="760"/>
      <c r="AB165" s="760"/>
      <c r="AC165" s="760"/>
      <c r="AD165" s="500"/>
      <c r="AE165" s="103"/>
      <c r="AG165" s="58"/>
    </row>
    <row r="166" spans="1:34" x14ac:dyDescent="0.25">
      <c r="X166" s="499" t="s">
        <v>243</v>
      </c>
      <c r="Y166" s="512">
        <v>45</v>
      </c>
      <c r="Z166" s="760" t="s">
        <v>713</v>
      </c>
      <c r="AA166" s="760"/>
      <c r="AB166" s="760"/>
      <c r="AC166" s="760"/>
      <c r="AD166" s="500"/>
      <c r="AE166" s="103"/>
      <c r="AG166" s="58"/>
    </row>
    <row r="167" spans="1:34" x14ac:dyDescent="0.25">
      <c r="C167" s="63"/>
      <c r="X167" s="575" t="s">
        <v>240</v>
      </c>
      <c r="Y167" s="576">
        <v>64</v>
      </c>
      <c r="Z167" s="759" t="s">
        <v>731</v>
      </c>
      <c r="AA167" s="759"/>
      <c r="AB167" s="759"/>
      <c r="AC167" s="759"/>
      <c r="AD167" s="500"/>
      <c r="AE167" s="103"/>
      <c r="AG167" s="58"/>
    </row>
    <row r="168" spans="1:34" x14ac:dyDescent="0.25">
      <c r="C168" s="63"/>
      <c r="X168" s="499" t="s">
        <v>241</v>
      </c>
      <c r="Y168" s="512">
        <v>23</v>
      </c>
      <c r="Z168" s="760" t="s">
        <v>711</v>
      </c>
      <c r="AA168" s="760"/>
      <c r="AB168" s="760"/>
      <c r="AC168" s="760"/>
      <c r="AD168" s="500"/>
      <c r="AE168" s="103"/>
      <c r="AG168" s="58"/>
    </row>
    <row r="169" spans="1:34" x14ac:dyDescent="0.25">
      <c r="C169" s="63"/>
      <c r="X169" s="499" t="s">
        <v>152</v>
      </c>
      <c r="Y169" s="512">
        <v>71</v>
      </c>
      <c r="Z169" s="760" t="s">
        <v>720</v>
      </c>
      <c r="AA169" s="760"/>
      <c r="AB169" s="760"/>
      <c r="AC169" s="760"/>
      <c r="AD169" s="500"/>
      <c r="AE169" s="103"/>
      <c r="AG169" s="58"/>
    </row>
    <row r="170" spans="1:34" ht="22.5" x14ac:dyDescent="0.25">
      <c r="C170" s="63"/>
      <c r="X170" s="577" t="s">
        <v>244</v>
      </c>
      <c r="Y170" s="578">
        <v>260</v>
      </c>
      <c r="Z170" s="500"/>
      <c r="AA170" s="500"/>
      <c r="AB170" s="500"/>
      <c r="AC170" s="500"/>
      <c r="AD170" s="500"/>
      <c r="AE170" s="103"/>
      <c r="AG170" s="58"/>
    </row>
    <row r="171" spans="1:34" x14ac:dyDescent="0.25">
      <c r="C171" s="63"/>
      <c r="X171" s="500"/>
      <c r="Y171" s="500"/>
      <c r="Z171" s="500"/>
      <c r="AA171" s="500"/>
      <c r="AB171" s="500"/>
      <c r="AC171" s="500"/>
      <c r="AD171" s="500"/>
      <c r="AE171" s="103"/>
      <c r="AG171" s="58"/>
    </row>
    <row r="172" spans="1:34" x14ac:dyDescent="0.25">
      <c r="C172" s="63"/>
      <c r="X172" s="500"/>
      <c r="Y172" s="500"/>
      <c r="Z172" s="500"/>
      <c r="AA172" s="500"/>
      <c r="AB172" s="500"/>
      <c r="AC172" s="500"/>
      <c r="AD172" s="500"/>
      <c r="AE172" s="103"/>
      <c r="AG172" s="58"/>
    </row>
    <row r="173" spans="1:34" x14ac:dyDescent="0.25">
      <c r="C173" s="63"/>
      <c r="X173" s="500"/>
      <c r="Y173" s="539" t="s">
        <v>604</v>
      </c>
      <c r="Z173" s="500"/>
      <c r="AA173" s="500"/>
      <c r="AB173" s="500"/>
      <c r="AC173" s="500"/>
      <c r="AD173" s="500"/>
      <c r="AE173" s="103"/>
      <c r="AG173" s="58"/>
    </row>
    <row r="174" spans="1:34" x14ac:dyDescent="0.25">
      <c r="C174" s="63"/>
      <c r="X174" s="502" t="s">
        <v>245</v>
      </c>
      <c r="Y174" s="539">
        <v>37</v>
      </c>
      <c r="Z174" s="502" t="s">
        <v>726</v>
      </c>
      <c r="AA174" s="506"/>
      <c r="AB174" s="506"/>
      <c r="AC174" s="500"/>
      <c r="AD174" s="500"/>
      <c r="AE174" s="103"/>
      <c r="AG174" s="58"/>
    </row>
    <row r="175" spans="1:34" ht="12.75" x14ac:dyDescent="0.25">
      <c r="C175" s="64"/>
      <c r="D175" s="64"/>
      <c r="E175" s="64"/>
      <c r="F175" s="64"/>
      <c r="G175" s="64"/>
      <c r="H175" s="64"/>
      <c r="R175" s="64"/>
      <c r="S175" s="157"/>
      <c r="T175" s="64"/>
      <c r="U175" s="64"/>
      <c r="V175" s="64"/>
      <c r="W175" s="64"/>
      <c r="X175" s="503" t="s">
        <v>246</v>
      </c>
      <c r="Y175" s="513">
        <v>37</v>
      </c>
      <c r="Z175" s="500"/>
      <c r="AA175" s="500"/>
      <c r="AB175" s="500"/>
      <c r="AC175" s="500"/>
      <c r="AD175" s="500"/>
      <c r="AE175" s="103"/>
      <c r="AG175" s="58"/>
    </row>
    <row r="176" spans="1:34" x14ac:dyDescent="0.25">
      <c r="X176" s="500"/>
      <c r="Y176" s="500"/>
      <c r="Z176" s="500"/>
      <c r="AA176" s="500"/>
      <c r="AB176" s="500"/>
      <c r="AC176" s="500"/>
      <c r="AD176" s="500"/>
      <c r="AE176" s="103"/>
      <c r="AG176" s="58"/>
    </row>
    <row r="177" spans="24:33" x14ac:dyDescent="0.25">
      <c r="X177" s="500"/>
      <c r="Y177" s="512" t="s">
        <v>604</v>
      </c>
      <c r="Z177" s="500"/>
      <c r="AA177" s="500"/>
      <c r="AB177" s="500"/>
      <c r="AC177" s="500"/>
      <c r="AD177" s="500"/>
      <c r="AG177" s="58"/>
    </row>
    <row r="178" spans="24:33" x14ac:dyDescent="0.25">
      <c r="X178" s="502" t="s">
        <v>154</v>
      </c>
      <c r="Y178" s="579">
        <v>28</v>
      </c>
      <c r="Z178" s="579" t="s">
        <v>727</v>
      </c>
      <c r="AA178" s="507"/>
      <c r="AB178" s="507"/>
      <c r="AC178" s="500"/>
      <c r="AD178" s="500"/>
      <c r="AG178" s="58"/>
    </row>
    <row r="179" spans="24:33" ht="22.5" x14ac:dyDescent="0.25">
      <c r="X179" s="501" t="s">
        <v>247</v>
      </c>
      <c r="Y179" s="580">
        <v>28</v>
      </c>
      <c r="Z179" s="500"/>
      <c r="AA179" s="500"/>
      <c r="AB179" s="500"/>
      <c r="AC179" s="500"/>
      <c r="AD179" s="500"/>
      <c r="AG179" s="58"/>
    </row>
    <row r="180" spans="24:33" x14ac:dyDescent="0.25">
      <c r="X180" s="500"/>
      <c r="Y180" s="500"/>
      <c r="Z180" s="500"/>
      <c r="AA180" s="500"/>
      <c r="AB180" s="500"/>
      <c r="AC180" s="500"/>
      <c r="AD180" s="500"/>
      <c r="AE180" s="500"/>
      <c r="AF180" s="500"/>
      <c r="AG180" s="58"/>
    </row>
    <row r="181" spans="24:33" x14ac:dyDescent="0.25">
      <c r="X181" s="500"/>
      <c r="Y181" s="500"/>
      <c r="Z181" s="500"/>
      <c r="AA181" s="500"/>
      <c r="AB181" s="500"/>
      <c r="AC181" s="500"/>
      <c r="AD181" s="500"/>
      <c r="AE181" s="500"/>
      <c r="AF181" s="500"/>
      <c r="AG181" s="58"/>
    </row>
    <row r="182" spans="24:33" ht="15.75" x14ac:dyDescent="0.25">
      <c r="X182" s="504"/>
      <c r="Y182" s="505"/>
      <c r="Z182" s="505"/>
      <c r="AA182" s="500"/>
      <c r="AB182" s="500"/>
      <c r="AC182" s="500"/>
      <c r="AD182" s="500"/>
      <c r="AE182" s="500"/>
      <c r="AF182" s="500"/>
      <c r="AG182" s="58"/>
    </row>
    <row r="183" spans="24:33" x14ac:dyDescent="0.25">
      <c r="X183" s="500"/>
      <c r="Y183" s="500"/>
      <c r="Z183" s="500"/>
      <c r="AA183" s="500"/>
      <c r="AB183" s="500"/>
      <c r="AC183" s="500"/>
      <c r="AD183" s="500"/>
      <c r="AE183" s="500"/>
      <c r="AF183" s="500"/>
      <c r="AG183" s="58"/>
    </row>
    <row r="184" spans="24:33" x14ac:dyDescent="0.25">
      <c r="AG184" s="58"/>
    </row>
    <row r="185" spans="24:33" x14ac:dyDescent="0.25">
      <c r="AG185" s="58"/>
    </row>
    <row r="186" spans="24:33" x14ac:dyDescent="0.25">
      <c r="AG186" s="58"/>
    </row>
    <row r="187" spans="24:33" x14ac:dyDescent="0.25">
      <c r="AG187" s="58"/>
    </row>
    <row r="188" spans="24:33" x14ac:dyDescent="0.25">
      <c r="AG188" s="58"/>
    </row>
    <row r="189" spans="24:33" x14ac:dyDescent="0.25">
      <c r="AG189" s="58"/>
    </row>
    <row r="190" spans="24:33" x14ac:dyDescent="0.25">
      <c r="AG190" s="58"/>
    </row>
    <row r="191" spans="24:33" x14ac:dyDescent="0.25">
      <c r="AG191" s="58"/>
    </row>
    <row r="192" spans="24:33" x14ac:dyDescent="0.25">
      <c r="AG192" s="58"/>
    </row>
    <row r="193" spans="33:33" x14ac:dyDescent="0.25">
      <c r="AG193" s="58"/>
    </row>
    <row r="194" spans="33:33" x14ac:dyDescent="0.25">
      <c r="AG194" s="58"/>
    </row>
    <row r="195" spans="33:33" x14ac:dyDescent="0.25">
      <c r="AG195" s="58"/>
    </row>
    <row r="196" spans="33:33" x14ac:dyDescent="0.25">
      <c r="AG196" s="58"/>
    </row>
    <row r="197" spans="33:33" x14ac:dyDescent="0.25">
      <c r="AG197" s="58"/>
    </row>
    <row r="198" spans="33:33" x14ac:dyDescent="0.25">
      <c r="AG198" s="58"/>
    </row>
    <row r="199" spans="33:33" x14ac:dyDescent="0.25">
      <c r="AG199" s="58"/>
    </row>
    <row r="200" spans="33:33" x14ac:dyDescent="0.25">
      <c r="AG200" s="58"/>
    </row>
    <row r="201" spans="33:33" x14ac:dyDescent="0.25">
      <c r="AG201" s="58"/>
    </row>
    <row r="202" spans="33:33" x14ac:dyDescent="0.25">
      <c r="AG202" s="58"/>
    </row>
    <row r="203" spans="33:33" x14ac:dyDescent="0.25">
      <c r="AG203" s="58"/>
    </row>
    <row r="204" spans="33:33" x14ac:dyDescent="0.25">
      <c r="AG204" s="58"/>
    </row>
    <row r="205" spans="33:33" x14ac:dyDescent="0.25">
      <c r="AG205" s="58"/>
    </row>
    <row r="206" spans="33:33" x14ac:dyDescent="0.25">
      <c r="AG206" s="58"/>
    </row>
  </sheetData>
  <mergeCells count="299">
    <mergeCell ref="Z167:AC167"/>
    <mergeCell ref="Z168:AC168"/>
    <mergeCell ref="Z165:AC165"/>
    <mergeCell ref="Z166:AC166"/>
    <mergeCell ref="Z169:AC169"/>
    <mergeCell ref="L129:L131"/>
    <mergeCell ref="M129:M131"/>
    <mergeCell ref="M132:M133"/>
    <mergeCell ref="O123:O124"/>
    <mergeCell ref="P123:P124"/>
    <mergeCell ref="Q123:Q124"/>
    <mergeCell ref="R123:R124"/>
    <mergeCell ref="N123:N124"/>
    <mergeCell ref="K130:K131"/>
    <mergeCell ref="L154:L156"/>
    <mergeCell ref="M154:M156"/>
    <mergeCell ref="I141:I143"/>
    <mergeCell ref="J141:J143"/>
    <mergeCell ref="K141:K143"/>
    <mergeCell ref="I130:I131"/>
    <mergeCell ref="I154:I155"/>
    <mergeCell ref="K144:K147"/>
    <mergeCell ref="J146:J147"/>
    <mergeCell ref="I146:I147"/>
    <mergeCell ref="I152:I153"/>
    <mergeCell ref="D157:D158"/>
    <mergeCell ref="E157:E158"/>
    <mergeCell ref="F157:F158"/>
    <mergeCell ref="G157:G158"/>
    <mergeCell ref="H157:H158"/>
    <mergeCell ref="D114:D117"/>
    <mergeCell ref="E114:E117"/>
    <mergeCell ref="F114:F117"/>
    <mergeCell ref="G114:G117"/>
    <mergeCell ref="H114:H117"/>
    <mergeCell ref="D149:D153"/>
    <mergeCell ref="E149:E153"/>
    <mergeCell ref="F149:F153"/>
    <mergeCell ref="G149:G153"/>
    <mergeCell ref="H149:H153"/>
    <mergeCell ref="D119:D120"/>
    <mergeCell ref="E119:E120"/>
    <mergeCell ref="F119:F120"/>
    <mergeCell ref="G119:G120"/>
    <mergeCell ref="D132:D133"/>
    <mergeCell ref="E132:E133"/>
    <mergeCell ref="F132:F133"/>
    <mergeCell ref="G132:G133"/>
    <mergeCell ref="H132:H133"/>
    <mergeCell ref="J125:J127"/>
    <mergeCell ref="I125:I127"/>
    <mergeCell ref="L114:L117"/>
    <mergeCell ref="H119:H120"/>
    <mergeCell ref="D6:D7"/>
    <mergeCell ref="E6:E7"/>
    <mergeCell ref="F6:F7"/>
    <mergeCell ref="G6:G7"/>
    <mergeCell ref="D28:D32"/>
    <mergeCell ref="E28:E32"/>
    <mergeCell ref="F28:F32"/>
    <mergeCell ref="G28:G32"/>
    <mergeCell ref="H28:H32"/>
    <mergeCell ref="H6:H7"/>
    <mergeCell ref="D74:D75"/>
    <mergeCell ref="D63:D65"/>
    <mergeCell ref="E63:E65"/>
    <mergeCell ref="D45:D48"/>
    <mergeCell ref="E45:E48"/>
    <mergeCell ref="D69:D70"/>
    <mergeCell ref="E69:E70"/>
    <mergeCell ref="E34:E35"/>
    <mergeCell ref="F34:F35"/>
    <mergeCell ref="C104:C113"/>
    <mergeCell ref="M79:M82"/>
    <mergeCell ref="I115:I117"/>
    <mergeCell ref="J115:J117"/>
    <mergeCell ref="K115:K117"/>
    <mergeCell ref="A114:A121"/>
    <mergeCell ref="D104:D113"/>
    <mergeCell ref="E104:E113"/>
    <mergeCell ref="F104:F113"/>
    <mergeCell ref="G104:G113"/>
    <mergeCell ref="H104:H113"/>
    <mergeCell ref="M119:M120"/>
    <mergeCell ref="L119:L120"/>
    <mergeCell ref="G34:G35"/>
    <mergeCell ref="H34:H35"/>
    <mergeCell ref="B12:B15"/>
    <mergeCell ref="A16:A19"/>
    <mergeCell ref="B16:B19"/>
    <mergeCell ref="A20:A23"/>
    <mergeCell ref="B20:B23"/>
    <mergeCell ref="C34:C35"/>
    <mergeCell ref="A28:A36"/>
    <mergeCell ref="C28:C32"/>
    <mergeCell ref="B28:B36"/>
    <mergeCell ref="D34:D35"/>
    <mergeCell ref="A157:A161"/>
    <mergeCell ref="C157:C158"/>
    <mergeCell ref="C6:C7"/>
    <mergeCell ref="B3:B7"/>
    <mergeCell ref="A3:A7"/>
    <mergeCell ref="A8:A11"/>
    <mergeCell ref="B8:B11"/>
    <mergeCell ref="A12:A15"/>
    <mergeCell ref="B134:B137"/>
    <mergeCell ref="B157:B161"/>
    <mergeCell ref="C149:C153"/>
    <mergeCell ref="C154:C156"/>
    <mergeCell ref="B138:B156"/>
    <mergeCell ref="B114:B121"/>
    <mergeCell ref="A69:A73"/>
    <mergeCell ref="B69:B73"/>
    <mergeCell ref="A74:A78"/>
    <mergeCell ref="A24:A27"/>
    <mergeCell ref="B24:B27"/>
    <mergeCell ref="A79:A113"/>
    <mergeCell ref="C79:C92"/>
    <mergeCell ref="B79:B113"/>
    <mergeCell ref="C74:C75"/>
    <mergeCell ref="C94:C103"/>
    <mergeCell ref="B74:B78"/>
    <mergeCell ref="C69:C70"/>
    <mergeCell ref="B37:B49"/>
    <mergeCell ref="A63:A68"/>
    <mergeCell ref="B63:B68"/>
    <mergeCell ref="C63:C65"/>
    <mergeCell ref="C58:C59"/>
    <mergeCell ref="B58:B62"/>
    <mergeCell ref="B54:B57"/>
    <mergeCell ref="A58:A62"/>
    <mergeCell ref="C37:C43"/>
    <mergeCell ref="C45:C48"/>
    <mergeCell ref="B50:B53"/>
    <mergeCell ref="A37:A49"/>
    <mergeCell ref="A134:A137"/>
    <mergeCell ref="C138:C147"/>
    <mergeCell ref="A138:A156"/>
    <mergeCell ref="C119:C120"/>
    <mergeCell ref="C114:C117"/>
    <mergeCell ref="C122:C127"/>
    <mergeCell ref="C132:C133"/>
    <mergeCell ref="B122:B133"/>
    <mergeCell ref="C129:C131"/>
    <mergeCell ref="A122:A133"/>
    <mergeCell ref="AH3:AH7"/>
    <mergeCell ref="AH8:AH11"/>
    <mergeCell ref="AH12:AH15"/>
    <mergeCell ref="AH69:AH73"/>
    <mergeCell ref="AH16:AH19"/>
    <mergeCell ref="AH20:AH23"/>
    <mergeCell ref="AH24:AH27"/>
    <mergeCell ref="AH50:AH53"/>
    <mergeCell ref="Y1:AA1"/>
    <mergeCell ref="AE28:AE30"/>
    <mergeCell ref="AF28:AF30"/>
    <mergeCell ref="AD63:AD64"/>
    <mergeCell ref="Y37:Y49"/>
    <mergeCell ref="Z37:Z49"/>
    <mergeCell ref="AH54:AH57"/>
    <mergeCell ref="AH58:AH62"/>
    <mergeCell ref="AH63:AH68"/>
    <mergeCell ref="AD37:AD49"/>
    <mergeCell ref="AC63:AC64"/>
    <mergeCell ref="AB28:AB34"/>
    <mergeCell ref="T28:T30"/>
    <mergeCell ref="U28:U30"/>
    <mergeCell ref="V28:V30"/>
    <mergeCell ref="W28:W30"/>
    <mergeCell ref="X28:X30"/>
    <mergeCell ref="X63:X64"/>
    <mergeCell ref="AH28:AH36"/>
    <mergeCell ref="AH37:AH49"/>
    <mergeCell ref="AH138:AH156"/>
    <mergeCell ref="AA37:AA49"/>
    <mergeCell ref="AC79:AC113"/>
    <mergeCell ref="AD79:AD113"/>
    <mergeCell ref="AC114:AC117"/>
    <mergeCell ref="AD114:AD117"/>
    <mergeCell ref="AC122:AC129"/>
    <mergeCell ref="AD122:AD129"/>
    <mergeCell ref="AC138:AC156"/>
    <mergeCell ref="AD138:AD156"/>
    <mergeCell ref="Y28:Y34"/>
    <mergeCell ref="Z28:Z34"/>
    <mergeCell ref="AA28:AA34"/>
    <mergeCell ref="AC28:AC34"/>
    <mergeCell ref="AD28:AD34"/>
    <mergeCell ref="AC37:AC49"/>
    <mergeCell ref="AH157:AH161"/>
    <mergeCell ref="AH114:AH121"/>
    <mergeCell ref="AH122:AH133"/>
    <mergeCell ref="AH134:AH137"/>
    <mergeCell ref="V63:V64"/>
    <mergeCell ref="T63:T64"/>
    <mergeCell ref="U63:U64"/>
    <mergeCell ref="W63:W64"/>
    <mergeCell ref="AH79:AH113"/>
    <mergeCell ref="AH74:AH78"/>
    <mergeCell ref="AB74:AB75"/>
    <mergeCell ref="AE74:AE75"/>
    <mergeCell ref="Y138:Y156"/>
    <mergeCell ref="Z138:Z156"/>
    <mergeCell ref="AA138:AA156"/>
    <mergeCell ref="Y63:Y64"/>
    <mergeCell ref="Z63:Z64"/>
    <mergeCell ref="AA63:AA64"/>
    <mergeCell ref="Y74:Y75"/>
    <mergeCell ref="Z74:Z75"/>
    <mergeCell ref="AA74:AA75"/>
    <mergeCell ref="Y79:Y113"/>
    <mergeCell ref="Z79:Z113"/>
    <mergeCell ref="AA79:AA113"/>
    <mergeCell ref="D58:D59"/>
    <mergeCell ref="E58:E59"/>
    <mergeCell ref="F45:F48"/>
    <mergeCell ref="G45:G48"/>
    <mergeCell ref="H45:H48"/>
    <mergeCell ref="F58:F59"/>
    <mergeCell ref="G58:G59"/>
    <mergeCell ref="H58:H59"/>
    <mergeCell ref="D154:D156"/>
    <mergeCell ref="E154:E156"/>
    <mergeCell ref="F154:F156"/>
    <mergeCell ref="G154:G156"/>
    <mergeCell ref="H154:H156"/>
    <mergeCell ref="D129:D131"/>
    <mergeCell ref="E129:E131"/>
    <mergeCell ref="F129:F131"/>
    <mergeCell ref="G129:G131"/>
    <mergeCell ref="H129:H131"/>
    <mergeCell ref="F63:F65"/>
    <mergeCell ref="G63:G65"/>
    <mergeCell ref="H63:H65"/>
    <mergeCell ref="F69:F70"/>
    <mergeCell ref="G69:G70"/>
    <mergeCell ref="H69:H70"/>
    <mergeCell ref="M6:M7"/>
    <mergeCell ref="L157:L158"/>
    <mergeCell ref="M157:M158"/>
    <mergeCell ref="J149:J150"/>
    <mergeCell ref="K149:K150"/>
    <mergeCell ref="L58:L59"/>
    <mergeCell ref="M58:M59"/>
    <mergeCell ref="L63:L65"/>
    <mergeCell ref="M63:M65"/>
    <mergeCell ref="L69:L70"/>
    <mergeCell ref="M69:M70"/>
    <mergeCell ref="L104:L113"/>
    <mergeCell ref="M104:M113"/>
    <mergeCell ref="M114:M117"/>
    <mergeCell ref="M122:M127"/>
    <mergeCell ref="L122:L127"/>
    <mergeCell ref="J130:J131"/>
    <mergeCell ref="K154:K155"/>
    <mergeCell ref="J154:J155"/>
    <mergeCell ref="J152:J153"/>
    <mergeCell ref="K152:K153"/>
    <mergeCell ref="J138:J139"/>
    <mergeCell ref="K138:K139"/>
    <mergeCell ref="K125:K127"/>
    <mergeCell ref="M37:M43"/>
    <mergeCell ref="M45:M48"/>
    <mergeCell ref="L45:L48"/>
    <mergeCell ref="M28:M30"/>
    <mergeCell ref="L28:L30"/>
    <mergeCell ref="I31:I32"/>
    <mergeCell ref="J31:J32"/>
    <mergeCell ref="K31:K32"/>
    <mergeCell ref="L31:L32"/>
    <mergeCell ref="M31:M32"/>
    <mergeCell ref="I34:I35"/>
    <mergeCell ref="J34:J35"/>
    <mergeCell ref="K34:K35"/>
    <mergeCell ref="L34:L35"/>
    <mergeCell ref="M34:M35"/>
    <mergeCell ref="L37:L43"/>
    <mergeCell ref="F74:F75"/>
    <mergeCell ref="G74:G75"/>
    <mergeCell ref="H74:H75"/>
    <mergeCell ref="I74:I75"/>
    <mergeCell ref="J74:J75"/>
    <mergeCell ref="K74:K75"/>
    <mergeCell ref="L74:L75"/>
    <mergeCell ref="G79:G82"/>
    <mergeCell ref="H79:H82"/>
    <mergeCell ref="AC74:AC75"/>
    <mergeCell ref="AD74:AD75"/>
    <mergeCell ref="Y114:Y117"/>
    <mergeCell ref="Z114:Z117"/>
    <mergeCell ref="AA114:AA117"/>
    <mergeCell ref="M74:M75"/>
    <mergeCell ref="O80:O81"/>
    <mergeCell ref="U115:U116"/>
    <mergeCell ref="V115:V116"/>
    <mergeCell ref="W115:W116"/>
    <mergeCell ref="X115:X116"/>
    <mergeCell ref="T114:T117"/>
    <mergeCell ref="AB114:AB117"/>
  </mergeCells>
  <pageMargins left="0.25" right="0.25" top="0.75" bottom="0.75" header="0.3" footer="0.3"/>
  <pageSetup paperSize="9" scale="1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70" zoomScaleNormal="70" workbookViewId="0">
      <pane xSplit="3" ySplit="2" topLeftCell="D13" activePane="bottomRight" state="frozen"/>
      <selection pane="topRight" activeCell="D1" sqref="D1"/>
      <selection pane="bottomLeft" activeCell="A3" sqref="A3"/>
      <selection pane="bottomRight" activeCell="D13" sqref="D13"/>
    </sheetView>
  </sheetViews>
  <sheetFormatPr defaultRowHeight="15" x14ac:dyDescent="0.25"/>
  <cols>
    <col min="1" max="1" width="10.5703125" customWidth="1"/>
    <col min="2" max="2" width="15" style="317" bestFit="1" customWidth="1"/>
    <col min="3" max="3" width="20" style="306" customWidth="1"/>
    <col min="4" max="4" width="42.85546875" style="306" customWidth="1"/>
    <col min="5" max="5" width="16.28515625" style="306" customWidth="1"/>
    <col min="6" max="6" width="23.5703125" style="306" customWidth="1"/>
    <col min="7" max="7" width="16.5703125" style="306" customWidth="1"/>
    <col min="8" max="8" width="18" style="306" customWidth="1"/>
    <col min="9" max="9" width="16.42578125" style="306" customWidth="1"/>
    <col min="10" max="10" width="21" style="306" customWidth="1"/>
    <col min="11" max="11" width="21.85546875" style="306" customWidth="1"/>
    <col min="12" max="12" width="15.42578125" style="307" customWidth="1"/>
    <col min="13" max="13" width="26.140625" style="307" customWidth="1"/>
    <col min="14" max="14" width="15.85546875" style="307" customWidth="1"/>
    <col min="15" max="15" width="16.85546875" style="307" customWidth="1"/>
    <col min="16" max="16" width="26.7109375" style="307" customWidth="1"/>
    <col min="17" max="17" width="14.85546875" style="306" customWidth="1"/>
    <col min="18" max="18" width="13" style="308" customWidth="1"/>
  </cols>
  <sheetData>
    <row r="1" spans="1:18" ht="127.5" customHeight="1" x14ac:dyDescent="0.25">
      <c r="A1" s="366" t="s">
        <v>40</v>
      </c>
      <c r="B1" s="367" t="s">
        <v>320</v>
      </c>
      <c r="C1" s="368" t="s">
        <v>321</v>
      </c>
      <c r="D1" s="368" t="s">
        <v>609</v>
      </c>
      <c r="E1" s="366" t="s">
        <v>623</v>
      </c>
      <c r="F1" s="366" t="s">
        <v>622</v>
      </c>
      <c r="G1" s="366" t="s">
        <v>621</v>
      </c>
      <c r="H1" s="366" t="s">
        <v>620</v>
      </c>
      <c r="I1" s="366" t="s">
        <v>619</v>
      </c>
      <c r="J1" s="366" t="s">
        <v>618</v>
      </c>
      <c r="K1" s="366" t="s">
        <v>617</v>
      </c>
      <c r="L1" s="366" t="s">
        <v>616</v>
      </c>
      <c r="M1" s="366" t="s">
        <v>615</v>
      </c>
      <c r="N1" s="366" t="s">
        <v>614</v>
      </c>
      <c r="O1" s="366" t="s">
        <v>613</v>
      </c>
      <c r="P1" s="366" t="s">
        <v>612</v>
      </c>
      <c r="Q1" s="369" t="s">
        <v>611</v>
      </c>
      <c r="R1" s="366" t="s">
        <v>610</v>
      </c>
    </row>
    <row r="2" spans="1:18" x14ac:dyDescent="0.25">
      <c r="A2" s="319"/>
      <c r="B2" s="309"/>
      <c r="C2" s="301"/>
      <c r="D2" s="301"/>
      <c r="E2" s="301"/>
      <c r="F2" s="301"/>
      <c r="G2" s="301"/>
      <c r="H2" s="301"/>
      <c r="I2" s="301"/>
      <c r="J2" s="301"/>
      <c r="K2" s="301"/>
      <c r="L2" s="301"/>
      <c r="M2" s="301"/>
      <c r="N2" s="301"/>
      <c r="O2" s="301"/>
      <c r="P2" s="301"/>
      <c r="Q2" s="301"/>
      <c r="R2" s="301"/>
    </row>
    <row r="3" spans="1:18" ht="213.75" customHeight="1" x14ac:dyDescent="0.25">
      <c r="A3" s="318" t="s">
        <v>69</v>
      </c>
      <c r="B3" s="310" t="s">
        <v>322</v>
      </c>
      <c r="C3" s="371" t="s">
        <v>95</v>
      </c>
      <c r="D3" s="370" t="s">
        <v>687</v>
      </c>
      <c r="E3" s="300" t="s">
        <v>323</v>
      </c>
      <c r="F3" s="300" t="s">
        <v>323</v>
      </c>
      <c r="G3" s="300" t="s">
        <v>105</v>
      </c>
      <c r="H3" s="300" t="s">
        <v>105</v>
      </c>
      <c r="I3" s="300" t="s">
        <v>105</v>
      </c>
      <c r="J3" s="300" t="s">
        <v>624</v>
      </c>
      <c r="K3" s="300" t="s">
        <v>323</v>
      </c>
      <c r="L3" s="300" t="s">
        <v>323</v>
      </c>
      <c r="M3" s="300" t="s">
        <v>105</v>
      </c>
      <c r="N3" s="300" t="s">
        <v>105</v>
      </c>
      <c r="O3" s="300" t="s">
        <v>105</v>
      </c>
      <c r="P3" s="300" t="s">
        <v>105</v>
      </c>
      <c r="Q3" s="300" t="s">
        <v>323</v>
      </c>
      <c r="R3" s="300" t="s">
        <v>105</v>
      </c>
    </row>
    <row r="4" spans="1:18" x14ac:dyDescent="0.25">
      <c r="A4" s="319"/>
      <c r="B4" s="309"/>
      <c r="C4" s="301"/>
      <c r="D4" s="377"/>
      <c r="E4" s="301"/>
      <c r="F4" s="301"/>
      <c r="G4" s="301"/>
      <c r="H4" s="301"/>
      <c r="I4" s="301"/>
      <c r="J4" s="301"/>
      <c r="K4" s="301"/>
      <c r="L4" s="301"/>
      <c r="M4" s="301"/>
      <c r="N4" s="301"/>
      <c r="O4" s="301"/>
      <c r="P4" s="301"/>
      <c r="Q4" s="301"/>
      <c r="R4" s="301"/>
    </row>
    <row r="5" spans="1:18" x14ac:dyDescent="0.25">
      <c r="A5" s="319"/>
      <c r="B5" s="309"/>
      <c r="C5" s="301"/>
      <c r="D5" s="301"/>
      <c r="E5" s="301"/>
      <c r="F5" s="301"/>
      <c r="G5" s="301"/>
      <c r="H5" s="301"/>
      <c r="I5" s="301"/>
      <c r="J5" s="301"/>
      <c r="K5" s="301"/>
      <c r="L5" s="301"/>
      <c r="M5" s="301"/>
      <c r="N5" s="301"/>
      <c r="O5" s="301"/>
      <c r="P5" s="301"/>
      <c r="Q5" s="301"/>
      <c r="R5" s="301"/>
    </row>
    <row r="6" spans="1:18" ht="39.75" customHeight="1" x14ac:dyDescent="0.25">
      <c r="A6" s="771" t="s">
        <v>75</v>
      </c>
      <c r="B6" s="311" t="s">
        <v>324</v>
      </c>
      <c r="C6" s="371" t="s">
        <v>88</v>
      </c>
      <c r="D6" s="767" t="s">
        <v>686</v>
      </c>
      <c r="E6" s="300" t="s">
        <v>323</v>
      </c>
      <c r="F6" s="300" t="s">
        <v>323</v>
      </c>
      <c r="G6" s="300" t="s">
        <v>105</v>
      </c>
      <c r="H6" s="300" t="s">
        <v>105</v>
      </c>
      <c r="I6" s="300" t="s">
        <v>105</v>
      </c>
      <c r="J6" s="300" t="s">
        <v>337</v>
      </c>
      <c r="K6" s="300" t="s">
        <v>323</v>
      </c>
      <c r="L6" s="300" t="s">
        <v>323</v>
      </c>
      <c r="M6" s="300" t="s">
        <v>105</v>
      </c>
      <c r="N6" s="300" t="s">
        <v>105</v>
      </c>
      <c r="O6" s="300" t="s">
        <v>105</v>
      </c>
      <c r="P6" s="300" t="s">
        <v>105</v>
      </c>
      <c r="Q6" s="300" t="s">
        <v>323</v>
      </c>
      <c r="R6" s="300" t="s">
        <v>105</v>
      </c>
    </row>
    <row r="7" spans="1:18" ht="141" customHeight="1" x14ac:dyDescent="0.25">
      <c r="A7" s="772"/>
      <c r="B7" s="311" t="s">
        <v>325</v>
      </c>
      <c r="C7" s="371" t="s">
        <v>88</v>
      </c>
      <c r="D7" s="768"/>
      <c r="E7" s="300" t="s">
        <v>323</v>
      </c>
      <c r="F7" s="300" t="s">
        <v>323</v>
      </c>
      <c r="G7" s="300" t="s">
        <v>105</v>
      </c>
      <c r="H7" s="300" t="s">
        <v>105</v>
      </c>
      <c r="I7" s="300" t="s">
        <v>105</v>
      </c>
      <c r="J7" s="300" t="s">
        <v>337</v>
      </c>
      <c r="K7" s="300" t="s">
        <v>323</v>
      </c>
      <c r="L7" s="300" t="s">
        <v>323</v>
      </c>
      <c r="M7" s="300" t="s">
        <v>105</v>
      </c>
      <c r="N7" s="300" t="s">
        <v>105</v>
      </c>
      <c r="O7" s="300" t="s">
        <v>105</v>
      </c>
      <c r="P7" s="300" t="s">
        <v>105</v>
      </c>
      <c r="Q7" s="300" t="s">
        <v>323</v>
      </c>
      <c r="R7" s="300" t="s">
        <v>105</v>
      </c>
    </row>
    <row r="8" spans="1:18" ht="208.5" customHeight="1" x14ac:dyDescent="0.25">
      <c r="A8" s="772"/>
      <c r="B8" s="311" t="s">
        <v>152</v>
      </c>
      <c r="C8" s="371" t="s">
        <v>88</v>
      </c>
      <c r="D8" s="370" t="s">
        <v>684</v>
      </c>
      <c r="E8" s="300" t="s">
        <v>323</v>
      </c>
      <c r="F8" s="300" t="s">
        <v>323</v>
      </c>
      <c r="G8" s="300" t="s">
        <v>105</v>
      </c>
      <c r="H8" s="300" t="s">
        <v>105</v>
      </c>
      <c r="I8" s="300" t="s">
        <v>105</v>
      </c>
      <c r="J8" s="300" t="s">
        <v>337</v>
      </c>
      <c r="K8" s="300" t="s">
        <v>323</v>
      </c>
      <c r="L8" s="300" t="s">
        <v>323</v>
      </c>
      <c r="M8" s="300" t="s">
        <v>105</v>
      </c>
      <c r="N8" s="300" t="s">
        <v>105</v>
      </c>
      <c r="O8" s="300" t="s">
        <v>105</v>
      </c>
      <c r="P8" s="300" t="s">
        <v>105</v>
      </c>
      <c r="Q8" s="300" t="s">
        <v>323</v>
      </c>
      <c r="R8" s="300" t="s">
        <v>105</v>
      </c>
    </row>
    <row r="9" spans="1:18" ht="175.5" customHeight="1" x14ac:dyDescent="0.25">
      <c r="A9" s="772"/>
      <c r="B9" s="435" t="s">
        <v>698</v>
      </c>
      <c r="C9" s="436" t="s">
        <v>691</v>
      </c>
      <c r="D9" s="437" t="s">
        <v>699</v>
      </c>
      <c r="E9" s="438" t="s">
        <v>700</v>
      </c>
      <c r="F9" s="438" t="s">
        <v>700</v>
      </c>
      <c r="G9" s="438" t="s">
        <v>105</v>
      </c>
      <c r="H9" s="438" t="s">
        <v>105</v>
      </c>
      <c r="I9" s="438" t="s">
        <v>700</v>
      </c>
      <c r="J9" s="438" t="s">
        <v>337</v>
      </c>
      <c r="K9" s="438" t="s">
        <v>700</v>
      </c>
      <c r="L9" s="438" t="s">
        <v>700</v>
      </c>
      <c r="M9" s="438" t="s">
        <v>105</v>
      </c>
      <c r="N9" s="438" t="s">
        <v>105</v>
      </c>
      <c r="O9" s="438" t="s">
        <v>700</v>
      </c>
      <c r="P9" s="438" t="s">
        <v>105</v>
      </c>
      <c r="Q9" s="438" t="s">
        <v>700</v>
      </c>
      <c r="R9" s="438" t="s">
        <v>700</v>
      </c>
    </row>
    <row r="10" spans="1:18" ht="155.25" customHeight="1" x14ac:dyDescent="0.25">
      <c r="A10" s="773"/>
      <c r="B10" s="311" t="s">
        <v>326</v>
      </c>
      <c r="C10" s="302" t="s">
        <v>88</v>
      </c>
      <c r="D10" s="370" t="s">
        <v>685</v>
      </c>
      <c r="E10" s="300" t="s">
        <v>323</v>
      </c>
      <c r="F10" s="300" t="s">
        <v>323</v>
      </c>
      <c r="G10" s="300" t="s">
        <v>105</v>
      </c>
      <c r="H10" s="300" t="s">
        <v>105</v>
      </c>
      <c r="I10" s="300" t="s">
        <v>105</v>
      </c>
      <c r="J10" s="300" t="s">
        <v>337</v>
      </c>
      <c r="K10" s="300" t="s">
        <v>323</v>
      </c>
      <c r="L10" s="300" t="s">
        <v>323</v>
      </c>
      <c r="M10" s="300" t="s">
        <v>105</v>
      </c>
      <c r="N10" s="300" t="s">
        <v>105</v>
      </c>
      <c r="O10" s="300" t="s">
        <v>105</v>
      </c>
      <c r="P10" s="300" t="s">
        <v>105</v>
      </c>
      <c r="Q10" s="300" t="s">
        <v>323</v>
      </c>
      <c r="R10" s="300" t="s">
        <v>105</v>
      </c>
    </row>
    <row r="11" spans="1:18" x14ac:dyDescent="0.25">
      <c r="A11" s="319"/>
      <c r="B11" s="309"/>
      <c r="C11" s="301"/>
      <c r="D11" s="301"/>
      <c r="E11" s="301"/>
      <c r="F11" s="301"/>
      <c r="G11" s="301"/>
      <c r="H11" s="301"/>
      <c r="I11" s="301"/>
      <c r="J11" s="301"/>
      <c r="K11" s="301"/>
      <c r="L11" s="301"/>
      <c r="M11" s="301"/>
      <c r="N11" s="301"/>
      <c r="O11" s="301"/>
      <c r="P11" s="301"/>
      <c r="Q11" s="301"/>
      <c r="R11" s="301"/>
    </row>
    <row r="12" spans="1:18" ht="204" x14ac:dyDescent="0.25">
      <c r="A12" s="771" t="s">
        <v>67</v>
      </c>
      <c r="B12" s="311" t="s">
        <v>327</v>
      </c>
      <c r="C12" s="302" t="s">
        <v>328</v>
      </c>
      <c r="D12" s="370" t="s">
        <v>683</v>
      </c>
      <c r="E12" s="300" t="s">
        <v>323</v>
      </c>
      <c r="F12" s="300" t="s">
        <v>323</v>
      </c>
      <c r="G12" s="300" t="s">
        <v>105</v>
      </c>
      <c r="H12" s="300" t="s">
        <v>105</v>
      </c>
      <c r="I12" s="300" t="s">
        <v>323</v>
      </c>
      <c r="J12" s="300" t="s">
        <v>337</v>
      </c>
      <c r="K12" s="300" t="s">
        <v>323</v>
      </c>
      <c r="L12" s="300" t="s">
        <v>323</v>
      </c>
      <c r="M12" s="300" t="s">
        <v>323</v>
      </c>
      <c r="N12" s="300" t="s">
        <v>105</v>
      </c>
      <c r="O12" s="300" t="s">
        <v>323</v>
      </c>
      <c r="P12" s="300" t="s">
        <v>105</v>
      </c>
      <c r="Q12" s="300" t="s">
        <v>323</v>
      </c>
      <c r="R12" s="300" t="s">
        <v>323</v>
      </c>
    </row>
    <row r="13" spans="1:18" ht="131.25" customHeight="1" x14ac:dyDescent="0.25">
      <c r="A13" s="772"/>
      <c r="B13" s="311" t="s">
        <v>152</v>
      </c>
      <c r="C13" s="302" t="s">
        <v>329</v>
      </c>
      <c r="D13" s="370" t="s">
        <v>682</v>
      </c>
      <c r="E13" s="300" t="s">
        <v>323</v>
      </c>
      <c r="F13" s="300" t="s">
        <v>323</v>
      </c>
      <c r="G13" s="300" t="s">
        <v>105</v>
      </c>
      <c r="H13" s="300" t="s">
        <v>105</v>
      </c>
      <c r="I13" s="300" t="s">
        <v>105</v>
      </c>
      <c r="J13" s="300" t="s">
        <v>337</v>
      </c>
      <c r="K13" s="300" t="s">
        <v>323</v>
      </c>
      <c r="L13" s="300" t="s">
        <v>323</v>
      </c>
      <c r="M13" s="300" t="s">
        <v>105</v>
      </c>
      <c r="N13" s="300" t="s">
        <v>105</v>
      </c>
      <c r="O13" s="300" t="s">
        <v>105</v>
      </c>
      <c r="P13" s="300" t="s">
        <v>105</v>
      </c>
      <c r="Q13" s="300" t="s">
        <v>323</v>
      </c>
      <c r="R13" s="300" t="s">
        <v>105</v>
      </c>
    </row>
    <row r="14" spans="1:18" ht="101.25" customHeight="1" x14ac:dyDescent="0.25">
      <c r="A14" s="772"/>
      <c r="B14" s="312" t="s">
        <v>154</v>
      </c>
      <c r="C14" s="338" t="s">
        <v>715</v>
      </c>
      <c r="D14" s="338" t="s">
        <v>681</v>
      </c>
      <c r="E14" s="300" t="s">
        <v>323</v>
      </c>
      <c r="F14" s="300" t="s">
        <v>323</v>
      </c>
      <c r="G14" s="300" t="s">
        <v>323</v>
      </c>
      <c r="H14" s="300" t="s">
        <v>323</v>
      </c>
      <c r="I14" s="300" t="s">
        <v>105</v>
      </c>
      <c r="J14" s="300" t="s">
        <v>337</v>
      </c>
      <c r="K14" s="300" t="s">
        <v>323</v>
      </c>
      <c r="L14" s="300" t="s">
        <v>323</v>
      </c>
      <c r="M14" s="300" t="s">
        <v>323</v>
      </c>
      <c r="N14" s="300" t="s">
        <v>323</v>
      </c>
      <c r="O14" s="300" t="s">
        <v>105</v>
      </c>
      <c r="P14" s="300" t="s">
        <v>105</v>
      </c>
      <c r="Q14" s="300" t="s">
        <v>323</v>
      </c>
      <c r="R14" s="300" t="s">
        <v>105</v>
      </c>
    </row>
    <row r="15" spans="1:18" ht="115.5" customHeight="1" x14ac:dyDescent="0.25">
      <c r="A15" s="773"/>
      <c r="B15" s="310" t="s">
        <v>132</v>
      </c>
      <c r="C15" s="302" t="s">
        <v>96</v>
      </c>
      <c r="D15" s="370" t="s">
        <v>680</v>
      </c>
      <c r="E15" s="300" t="s">
        <v>323</v>
      </c>
      <c r="F15" s="300" t="s">
        <v>323</v>
      </c>
      <c r="G15" s="300" t="s">
        <v>323</v>
      </c>
      <c r="H15" s="300" t="s">
        <v>323</v>
      </c>
      <c r="I15" s="300" t="s">
        <v>105</v>
      </c>
      <c r="J15" s="300" t="s">
        <v>337</v>
      </c>
      <c r="K15" s="300" t="s">
        <v>323</v>
      </c>
      <c r="L15" s="300" t="s">
        <v>323</v>
      </c>
      <c r="M15" s="300" t="s">
        <v>323</v>
      </c>
      <c r="N15" s="300" t="s">
        <v>323</v>
      </c>
      <c r="O15" s="300" t="s">
        <v>105</v>
      </c>
      <c r="P15" s="300" t="s">
        <v>105</v>
      </c>
      <c r="Q15" s="300" t="s">
        <v>323</v>
      </c>
      <c r="R15" s="300" t="s">
        <v>105</v>
      </c>
    </row>
    <row r="16" spans="1:18" x14ac:dyDescent="0.25">
      <c r="A16" s="319"/>
      <c r="B16" s="309"/>
      <c r="C16" s="301"/>
      <c r="D16" s="301"/>
      <c r="E16" s="301"/>
      <c r="F16" s="301"/>
      <c r="G16" s="301"/>
      <c r="H16" s="301"/>
      <c r="I16" s="301"/>
      <c r="J16" s="301"/>
      <c r="K16" s="301"/>
      <c r="L16" s="301"/>
      <c r="M16" s="301"/>
      <c r="N16" s="301"/>
      <c r="O16" s="301"/>
      <c r="P16" s="301"/>
      <c r="Q16" s="301"/>
      <c r="R16" s="301"/>
    </row>
    <row r="17" spans="1:18" ht="82.5" customHeight="1" x14ac:dyDescent="0.25">
      <c r="A17" s="771" t="s">
        <v>79</v>
      </c>
      <c r="B17" s="312" t="s">
        <v>330</v>
      </c>
      <c r="C17" s="439" t="s">
        <v>710</v>
      </c>
      <c r="D17" s="769" t="s">
        <v>679</v>
      </c>
      <c r="E17" s="300" t="s">
        <v>323</v>
      </c>
      <c r="F17" s="300" t="s">
        <v>323</v>
      </c>
      <c r="G17" s="300" t="s">
        <v>105</v>
      </c>
      <c r="H17" s="300" t="s">
        <v>105</v>
      </c>
      <c r="I17" s="300" t="s">
        <v>105</v>
      </c>
      <c r="J17" s="300" t="s">
        <v>337</v>
      </c>
      <c r="K17" s="300" t="s">
        <v>323</v>
      </c>
      <c r="L17" s="300" t="s">
        <v>323</v>
      </c>
      <c r="M17" s="300" t="s">
        <v>105</v>
      </c>
      <c r="N17" s="300" t="s">
        <v>105</v>
      </c>
      <c r="O17" s="300" t="s">
        <v>105</v>
      </c>
      <c r="P17" s="300" t="s">
        <v>105</v>
      </c>
      <c r="Q17" s="300" t="s">
        <v>323</v>
      </c>
      <c r="R17" s="300" t="s">
        <v>105</v>
      </c>
    </row>
    <row r="18" spans="1:18" ht="57.75" customHeight="1" x14ac:dyDescent="0.25">
      <c r="A18" s="773"/>
      <c r="B18" s="312" t="s">
        <v>152</v>
      </c>
      <c r="C18" s="439" t="s">
        <v>710</v>
      </c>
      <c r="D18" s="770"/>
      <c r="E18" s="300" t="s">
        <v>323</v>
      </c>
      <c r="F18" s="300" t="s">
        <v>323</v>
      </c>
      <c r="G18" s="300" t="s">
        <v>105</v>
      </c>
      <c r="H18" s="300" t="s">
        <v>105</v>
      </c>
      <c r="I18" s="300" t="s">
        <v>105</v>
      </c>
      <c r="J18" s="300" t="s">
        <v>337</v>
      </c>
      <c r="K18" s="300" t="s">
        <v>323</v>
      </c>
      <c r="L18" s="300" t="s">
        <v>323</v>
      </c>
      <c r="M18" s="300" t="s">
        <v>105</v>
      </c>
      <c r="N18" s="300" t="s">
        <v>105</v>
      </c>
      <c r="O18" s="300" t="s">
        <v>105</v>
      </c>
      <c r="P18" s="300" t="s">
        <v>105</v>
      </c>
      <c r="Q18" s="300" t="s">
        <v>323</v>
      </c>
      <c r="R18" s="300" t="s">
        <v>105</v>
      </c>
    </row>
    <row r="19" spans="1:18" x14ac:dyDescent="0.25">
      <c r="A19" s="319"/>
      <c r="B19" s="309"/>
      <c r="C19" s="301"/>
      <c r="D19" s="301"/>
      <c r="E19" s="301"/>
      <c r="F19" s="301"/>
      <c r="G19" s="301"/>
      <c r="H19" s="301"/>
      <c r="I19" s="301"/>
      <c r="J19" s="301"/>
      <c r="K19" s="301"/>
      <c r="L19" s="301"/>
      <c r="M19" s="301"/>
      <c r="N19" s="301"/>
      <c r="O19" s="301"/>
      <c r="P19" s="301"/>
      <c r="Q19" s="301"/>
      <c r="R19" s="301"/>
    </row>
    <row r="20" spans="1:18" ht="144.75" customHeight="1" x14ac:dyDescent="0.25">
      <c r="A20" s="774" t="s">
        <v>81</v>
      </c>
      <c r="B20" s="311" t="s">
        <v>121</v>
      </c>
      <c r="C20" s="371" t="s">
        <v>89</v>
      </c>
      <c r="D20" s="370" t="s">
        <v>678</v>
      </c>
      <c r="E20" s="300" t="s">
        <v>323</v>
      </c>
      <c r="F20" s="300" t="s">
        <v>323</v>
      </c>
      <c r="G20" s="300" t="s">
        <v>105</v>
      </c>
      <c r="H20" s="300" t="s">
        <v>105</v>
      </c>
      <c r="I20" s="300" t="s">
        <v>323</v>
      </c>
      <c r="J20" s="300" t="s">
        <v>337</v>
      </c>
      <c r="K20" s="300" t="s">
        <v>323</v>
      </c>
      <c r="L20" s="300" t="s">
        <v>323</v>
      </c>
      <c r="M20" s="300" t="s">
        <v>323</v>
      </c>
      <c r="N20" s="300" t="s">
        <v>105</v>
      </c>
      <c r="O20" s="300" t="s">
        <v>323</v>
      </c>
      <c r="P20" s="300" t="s">
        <v>105</v>
      </c>
      <c r="Q20" s="300" t="s">
        <v>323</v>
      </c>
      <c r="R20" s="300" t="s">
        <v>323</v>
      </c>
    </row>
    <row r="21" spans="1:18" ht="144.75" customHeight="1" x14ac:dyDescent="0.25">
      <c r="A21" s="774"/>
      <c r="B21" s="435" t="s">
        <v>705</v>
      </c>
      <c r="C21" s="441" t="s">
        <v>689</v>
      </c>
      <c r="D21" s="442" t="s">
        <v>706</v>
      </c>
      <c r="E21" s="438" t="s">
        <v>323</v>
      </c>
      <c r="F21" s="438" t="s">
        <v>700</v>
      </c>
      <c r="G21" s="438" t="s">
        <v>105</v>
      </c>
      <c r="H21" s="438" t="s">
        <v>105</v>
      </c>
      <c r="I21" s="438" t="s">
        <v>105</v>
      </c>
      <c r="J21" s="438" t="s">
        <v>337</v>
      </c>
      <c r="K21" s="438" t="s">
        <v>700</v>
      </c>
      <c r="L21" s="438" t="s">
        <v>700</v>
      </c>
      <c r="M21" s="438" t="s">
        <v>105</v>
      </c>
      <c r="N21" s="438" t="s">
        <v>105</v>
      </c>
      <c r="O21" s="438" t="s">
        <v>105</v>
      </c>
      <c r="P21" s="438" t="s">
        <v>105</v>
      </c>
      <c r="Q21" s="438" t="s">
        <v>700</v>
      </c>
      <c r="R21" s="438" t="s">
        <v>105</v>
      </c>
    </row>
    <row r="22" spans="1:18" x14ac:dyDescent="0.25">
      <c r="A22" s="319"/>
      <c r="B22" s="313"/>
      <c r="C22" s="440"/>
      <c r="D22" s="301"/>
      <c r="E22" s="301"/>
      <c r="F22" s="301"/>
      <c r="G22" s="301"/>
      <c r="H22" s="301"/>
      <c r="I22" s="301"/>
      <c r="J22" s="301"/>
      <c r="K22" s="301"/>
      <c r="L22" s="301"/>
      <c r="M22" s="301"/>
      <c r="N22" s="301"/>
      <c r="O22" s="301"/>
      <c r="P22" s="301"/>
      <c r="Q22" s="301"/>
      <c r="R22" s="301"/>
    </row>
    <row r="23" spans="1:18" ht="165.75" customHeight="1" x14ac:dyDescent="0.25">
      <c r="A23" s="771" t="s">
        <v>82</v>
      </c>
      <c r="B23" s="314" t="s">
        <v>327</v>
      </c>
      <c r="C23" s="303" t="s">
        <v>331</v>
      </c>
      <c r="D23" s="370" t="s">
        <v>677</v>
      </c>
      <c r="E23" s="300" t="s">
        <v>323</v>
      </c>
      <c r="F23" s="300" t="s">
        <v>323</v>
      </c>
      <c r="G23" s="300" t="s">
        <v>105</v>
      </c>
      <c r="H23" s="300" t="s">
        <v>105</v>
      </c>
      <c r="I23" s="300" t="s">
        <v>323</v>
      </c>
      <c r="J23" s="300" t="s">
        <v>337</v>
      </c>
      <c r="K23" s="300" t="s">
        <v>323</v>
      </c>
      <c r="L23" s="300" t="s">
        <v>323</v>
      </c>
      <c r="M23" s="300" t="s">
        <v>323</v>
      </c>
      <c r="N23" s="300" t="s">
        <v>105</v>
      </c>
      <c r="O23" s="300" t="s">
        <v>323</v>
      </c>
      <c r="P23" s="300" t="s">
        <v>105</v>
      </c>
      <c r="Q23" s="300" t="s">
        <v>323</v>
      </c>
      <c r="R23" s="300" t="s">
        <v>323</v>
      </c>
    </row>
    <row r="24" spans="1:18" ht="114" customHeight="1" x14ac:dyDescent="0.25">
      <c r="A24" s="772"/>
      <c r="B24" s="314" t="s">
        <v>332</v>
      </c>
      <c r="C24" s="303" t="s">
        <v>333</v>
      </c>
      <c r="D24" s="370" t="s">
        <v>675</v>
      </c>
      <c r="E24" s="300" t="s">
        <v>323</v>
      </c>
      <c r="F24" s="300" t="s">
        <v>323</v>
      </c>
      <c r="G24" s="300" t="s">
        <v>105</v>
      </c>
      <c r="H24" s="300" t="s">
        <v>105</v>
      </c>
      <c r="I24" s="300" t="s">
        <v>323</v>
      </c>
      <c r="J24" s="300" t="s">
        <v>337</v>
      </c>
      <c r="K24" s="300" t="s">
        <v>323</v>
      </c>
      <c r="L24" s="300" t="s">
        <v>323</v>
      </c>
      <c r="M24" s="300" t="s">
        <v>323</v>
      </c>
      <c r="N24" s="300" t="s">
        <v>105</v>
      </c>
      <c r="O24" s="300" t="s">
        <v>323</v>
      </c>
      <c r="P24" s="300" t="s">
        <v>105</v>
      </c>
      <c r="Q24" s="300" t="s">
        <v>323</v>
      </c>
      <c r="R24" s="300" t="s">
        <v>323</v>
      </c>
    </row>
    <row r="25" spans="1:18" ht="112.5" customHeight="1" x14ac:dyDescent="0.25">
      <c r="A25" s="772"/>
      <c r="B25" s="314" t="s">
        <v>332</v>
      </c>
      <c r="C25" s="303" t="s">
        <v>657</v>
      </c>
      <c r="D25" s="370" t="s">
        <v>675</v>
      </c>
      <c r="E25" s="300" t="s">
        <v>323</v>
      </c>
      <c r="F25" s="300" t="s">
        <v>323</v>
      </c>
      <c r="G25" s="300" t="s">
        <v>105</v>
      </c>
      <c r="H25" s="300" t="s">
        <v>105</v>
      </c>
      <c r="I25" s="300" t="s">
        <v>323</v>
      </c>
      <c r="J25" s="300" t="s">
        <v>337</v>
      </c>
      <c r="K25" s="300" t="s">
        <v>323</v>
      </c>
      <c r="L25" s="300" t="s">
        <v>323</v>
      </c>
      <c r="M25" s="300" t="s">
        <v>323</v>
      </c>
      <c r="N25" s="300" t="s">
        <v>105</v>
      </c>
      <c r="O25" s="300" t="s">
        <v>323</v>
      </c>
      <c r="P25" s="300" t="s">
        <v>105</v>
      </c>
      <c r="Q25" s="300" t="s">
        <v>323</v>
      </c>
      <c r="R25" s="300" t="s">
        <v>323</v>
      </c>
    </row>
    <row r="26" spans="1:18" ht="37.5" customHeight="1" x14ac:dyDescent="0.25">
      <c r="A26" s="772"/>
      <c r="B26" s="314" t="s">
        <v>152</v>
      </c>
      <c r="C26" s="374" t="s">
        <v>656</v>
      </c>
      <c r="D26" s="767" t="s">
        <v>676</v>
      </c>
      <c r="E26" s="300" t="s">
        <v>323</v>
      </c>
      <c r="F26" s="300" t="s">
        <v>323</v>
      </c>
      <c r="G26" s="300" t="s">
        <v>105</v>
      </c>
      <c r="H26" s="300" t="s">
        <v>105</v>
      </c>
      <c r="I26" s="300" t="s">
        <v>105</v>
      </c>
      <c r="J26" s="300" t="s">
        <v>337</v>
      </c>
      <c r="K26" s="300" t="s">
        <v>323</v>
      </c>
      <c r="L26" s="300" t="s">
        <v>323</v>
      </c>
      <c r="M26" s="300" t="s">
        <v>105</v>
      </c>
      <c r="N26" s="300" t="s">
        <v>105</v>
      </c>
      <c r="O26" s="300" t="s">
        <v>105</v>
      </c>
      <c r="P26" s="300" t="s">
        <v>105</v>
      </c>
      <c r="Q26" s="300" t="s">
        <v>323</v>
      </c>
      <c r="R26" s="300" t="s">
        <v>105</v>
      </c>
    </row>
    <row r="27" spans="1:18" ht="79.5" customHeight="1" x14ac:dyDescent="0.25">
      <c r="A27" s="773"/>
      <c r="B27" s="314" t="s">
        <v>322</v>
      </c>
      <c r="C27" s="374" t="s">
        <v>656</v>
      </c>
      <c r="D27" s="768"/>
      <c r="E27" s="300" t="s">
        <v>323</v>
      </c>
      <c r="F27" s="300" t="s">
        <v>323</v>
      </c>
      <c r="G27" s="300" t="s">
        <v>105</v>
      </c>
      <c r="H27" s="300" t="s">
        <v>105</v>
      </c>
      <c r="I27" s="300" t="s">
        <v>105</v>
      </c>
      <c r="J27" s="300" t="s">
        <v>337</v>
      </c>
      <c r="K27" s="300" t="s">
        <v>323</v>
      </c>
      <c r="L27" s="300" t="s">
        <v>323</v>
      </c>
      <c r="M27" s="300" t="s">
        <v>105</v>
      </c>
      <c r="N27" s="300" t="s">
        <v>105</v>
      </c>
      <c r="O27" s="300" t="s">
        <v>105</v>
      </c>
      <c r="P27" s="300" t="s">
        <v>105</v>
      </c>
      <c r="Q27" s="300" t="s">
        <v>323</v>
      </c>
      <c r="R27" s="300" t="s">
        <v>105</v>
      </c>
    </row>
    <row r="28" spans="1:18" x14ac:dyDescent="0.25">
      <c r="A28" s="319"/>
      <c r="B28" s="309"/>
      <c r="C28" s="301"/>
      <c r="D28" s="301"/>
      <c r="E28" s="301"/>
      <c r="F28" s="301"/>
      <c r="G28" s="301"/>
      <c r="H28" s="301"/>
      <c r="I28" s="301"/>
      <c r="J28" s="301"/>
      <c r="K28" s="301"/>
      <c r="L28" s="301"/>
      <c r="M28" s="301"/>
      <c r="N28" s="301"/>
      <c r="O28" s="301"/>
      <c r="P28" s="301"/>
      <c r="Q28" s="301"/>
      <c r="R28" s="301"/>
    </row>
    <row r="29" spans="1:18" ht="116.25" customHeight="1" x14ac:dyDescent="0.25">
      <c r="A29" s="771" t="s">
        <v>83</v>
      </c>
      <c r="B29" s="315" t="s">
        <v>198</v>
      </c>
      <c r="C29" s="436" t="s">
        <v>90</v>
      </c>
      <c r="D29" s="437" t="s">
        <v>674</v>
      </c>
      <c r="E29" s="300" t="s">
        <v>323</v>
      </c>
      <c r="F29" s="300" t="s">
        <v>323</v>
      </c>
      <c r="G29" s="300" t="s">
        <v>105</v>
      </c>
      <c r="H29" s="300" t="s">
        <v>105</v>
      </c>
      <c r="I29" s="300" t="s">
        <v>105</v>
      </c>
      <c r="J29" s="300" t="s">
        <v>337</v>
      </c>
      <c r="K29" s="300" t="s">
        <v>323</v>
      </c>
      <c r="L29" s="300" t="s">
        <v>323</v>
      </c>
      <c r="M29" s="300" t="s">
        <v>105</v>
      </c>
      <c r="N29" s="300" t="s">
        <v>105</v>
      </c>
      <c r="O29" s="300" t="s">
        <v>105</v>
      </c>
      <c r="P29" s="300" t="s">
        <v>105</v>
      </c>
      <c r="Q29" s="300" t="s">
        <v>323</v>
      </c>
      <c r="R29" s="300" t="s">
        <v>105</v>
      </c>
    </row>
    <row r="30" spans="1:18" ht="96" customHeight="1" x14ac:dyDescent="0.25">
      <c r="A30" s="772"/>
      <c r="B30" s="315" t="s">
        <v>199</v>
      </c>
      <c r="C30" s="436" t="s">
        <v>696</v>
      </c>
      <c r="D30" s="437" t="s">
        <v>673</v>
      </c>
      <c r="E30" s="300" t="s">
        <v>323</v>
      </c>
      <c r="F30" s="300" t="s">
        <v>323</v>
      </c>
      <c r="G30" s="300" t="s">
        <v>105</v>
      </c>
      <c r="H30" s="300" t="s">
        <v>105</v>
      </c>
      <c r="I30" s="300" t="s">
        <v>323</v>
      </c>
      <c r="J30" s="300" t="s">
        <v>337</v>
      </c>
      <c r="K30" s="300" t="s">
        <v>323</v>
      </c>
      <c r="L30" s="300" t="s">
        <v>323</v>
      </c>
      <c r="M30" s="300" t="s">
        <v>323</v>
      </c>
      <c r="N30" s="300" t="s">
        <v>105</v>
      </c>
      <c r="O30" s="300" t="s">
        <v>323</v>
      </c>
      <c r="P30" s="300" t="s">
        <v>105</v>
      </c>
      <c r="Q30" s="300" t="s">
        <v>323</v>
      </c>
      <c r="R30" s="300" t="s">
        <v>323</v>
      </c>
    </row>
    <row r="31" spans="1:18" ht="102.75" customHeight="1" x14ac:dyDescent="0.25">
      <c r="A31" s="772"/>
      <c r="B31" s="315" t="s">
        <v>196</v>
      </c>
      <c r="C31" s="436" t="s">
        <v>708</v>
      </c>
      <c r="D31" s="437" t="s">
        <v>673</v>
      </c>
      <c r="E31" s="300" t="s">
        <v>323</v>
      </c>
      <c r="F31" s="300" t="s">
        <v>323</v>
      </c>
      <c r="G31" s="300" t="s">
        <v>105</v>
      </c>
      <c r="H31" s="300" t="s">
        <v>105</v>
      </c>
      <c r="I31" s="300" t="s">
        <v>323</v>
      </c>
      <c r="J31" s="300" t="s">
        <v>337</v>
      </c>
      <c r="K31" s="300" t="s">
        <v>323</v>
      </c>
      <c r="L31" s="300" t="s">
        <v>323</v>
      </c>
      <c r="M31" s="300" t="s">
        <v>323</v>
      </c>
      <c r="N31" s="300" t="s">
        <v>105</v>
      </c>
      <c r="O31" s="300" t="s">
        <v>323</v>
      </c>
      <c r="P31" s="300" t="s">
        <v>105</v>
      </c>
      <c r="Q31" s="300" t="s">
        <v>323</v>
      </c>
      <c r="R31" s="300" t="s">
        <v>323</v>
      </c>
    </row>
    <row r="32" spans="1:18" ht="170.25" customHeight="1" x14ac:dyDescent="0.25">
      <c r="A32" s="773"/>
      <c r="B32" s="315" t="s">
        <v>152</v>
      </c>
      <c r="C32" s="436" t="s">
        <v>697</v>
      </c>
      <c r="D32" s="437" t="s">
        <v>709</v>
      </c>
      <c r="E32" s="300" t="s">
        <v>323</v>
      </c>
      <c r="F32" s="300" t="s">
        <v>323</v>
      </c>
      <c r="G32" s="300" t="s">
        <v>105</v>
      </c>
      <c r="H32" s="300" t="s">
        <v>105</v>
      </c>
      <c r="I32" s="300" t="s">
        <v>105</v>
      </c>
      <c r="J32" s="300" t="s">
        <v>337</v>
      </c>
      <c r="K32" s="300" t="s">
        <v>323</v>
      </c>
      <c r="L32" s="300" t="s">
        <v>323</v>
      </c>
      <c r="M32" s="300" t="s">
        <v>105</v>
      </c>
      <c r="N32" s="300" t="s">
        <v>105</v>
      </c>
      <c r="O32" s="300" t="s">
        <v>105</v>
      </c>
      <c r="P32" s="300" t="s">
        <v>105</v>
      </c>
      <c r="Q32" s="300" t="s">
        <v>323</v>
      </c>
      <c r="R32" s="300" t="s">
        <v>105</v>
      </c>
    </row>
    <row r="33" spans="1:18" x14ac:dyDescent="0.25">
      <c r="A33" s="319"/>
      <c r="B33" s="309"/>
      <c r="C33" s="301"/>
      <c r="D33" s="301"/>
      <c r="E33" s="301"/>
      <c r="F33" s="301"/>
      <c r="G33" s="301"/>
      <c r="H33" s="301"/>
      <c r="I33" s="301"/>
      <c r="J33" s="301"/>
      <c r="K33" s="301"/>
      <c r="L33" s="301"/>
      <c r="M33" s="301"/>
      <c r="N33" s="301"/>
      <c r="O33" s="301"/>
      <c r="P33" s="301"/>
      <c r="Q33" s="301"/>
      <c r="R33" s="301"/>
    </row>
    <row r="34" spans="1:18" ht="145.5" customHeight="1" x14ac:dyDescent="0.25">
      <c r="A34" s="771" t="s">
        <v>84</v>
      </c>
      <c r="B34" s="315" t="s">
        <v>334</v>
      </c>
      <c r="C34" s="304" t="s">
        <v>125</v>
      </c>
      <c r="D34" s="370" t="s">
        <v>671</v>
      </c>
      <c r="E34" s="300" t="s">
        <v>323</v>
      </c>
      <c r="F34" s="300" t="s">
        <v>323</v>
      </c>
      <c r="G34" s="300" t="s">
        <v>105</v>
      </c>
      <c r="H34" s="300" t="s">
        <v>105</v>
      </c>
      <c r="I34" s="300" t="s">
        <v>105</v>
      </c>
      <c r="J34" s="300" t="s">
        <v>337</v>
      </c>
      <c r="K34" s="300" t="s">
        <v>323</v>
      </c>
      <c r="L34" s="300" t="s">
        <v>323</v>
      </c>
      <c r="M34" s="300" t="s">
        <v>105</v>
      </c>
      <c r="N34" s="300" t="s">
        <v>105</v>
      </c>
      <c r="O34" s="300" t="s">
        <v>105</v>
      </c>
      <c r="P34" s="300" t="s">
        <v>105</v>
      </c>
      <c r="Q34" s="300" t="s">
        <v>323</v>
      </c>
      <c r="R34" s="300" t="s">
        <v>105</v>
      </c>
    </row>
    <row r="35" spans="1:18" ht="61.5" customHeight="1" x14ac:dyDescent="0.25">
      <c r="A35" s="772"/>
      <c r="B35" s="766" t="s">
        <v>335</v>
      </c>
      <c r="C35" s="304" t="s">
        <v>126</v>
      </c>
      <c r="D35" s="370" t="s">
        <v>672</v>
      </c>
      <c r="E35" s="300" t="s">
        <v>323</v>
      </c>
      <c r="F35" s="300" t="s">
        <v>323</v>
      </c>
      <c r="G35" s="300" t="s">
        <v>105</v>
      </c>
      <c r="H35" s="300" t="s">
        <v>105</v>
      </c>
      <c r="I35" s="300" t="s">
        <v>323</v>
      </c>
      <c r="J35" s="300" t="s">
        <v>337</v>
      </c>
      <c r="K35" s="300" t="s">
        <v>323</v>
      </c>
      <c r="L35" s="300" t="s">
        <v>323</v>
      </c>
      <c r="M35" s="300" t="s">
        <v>323</v>
      </c>
      <c r="N35" s="300" t="s">
        <v>105</v>
      </c>
      <c r="O35" s="300" t="s">
        <v>323</v>
      </c>
      <c r="P35" s="300" t="s">
        <v>105</v>
      </c>
      <c r="Q35" s="300" t="s">
        <v>323</v>
      </c>
      <c r="R35" s="300" t="s">
        <v>323</v>
      </c>
    </row>
    <row r="36" spans="1:18" ht="65.25" customHeight="1" x14ac:dyDescent="0.25">
      <c r="A36" s="772"/>
      <c r="B36" s="766"/>
      <c r="C36" s="304" t="s">
        <v>91</v>
      </c>
      <c r="D36" s="370" t="s">
        <v>672</v>
      </c>
      <c r="E36" s="300" t="s">
        <v>323</v>
      </c>
      <c r="F36" s="300" t="s">
        <v>323</v>
      </c>
      <c r="G36" s="300" t="s">
        <v>105</v>
      </c>
      <c r="H36" s="300" t="s">
        <v>105</v>
      </c>
      <c r="I36" s="300" t="s">
        <v>323</v>
      </c>
      <c r="J36" s="300" t="s">
        <v>337</v>
      </c>
      <c r="K36" s="300" t="s">
        <v>323</v>
      </c>
      <c r="L36" s="300" t="s">
        <v>323</v>
      </c>
      <c r="M36" s="300" t="s">
        <v>323</v>
      </c>
      <c r="N36" s="300" t="s">
        <v>105</v>
      </c>
      <c r="O36" s="300" t="s">
        <v>323</v>
      </c>
      <c r="P36" s="300" t="s">
        <v>105</v>
      </c>
      <c r="Q36" s="300" t="s">
        <v>323</v>
      </c>
      <c r="R36" s="300" t="s">
        <v>323</v>
      </c>
    </row>
    <row r="37" spans="1:18" ht="72" customHeight="1" x14ac:dyDescent="0.25">
      <c r="A37" s="772"/>
      <c r="B37" s="766" t="s">
        <v>152</v>
      </c>
      <c r="C37" s="304" t="s">
        <v>92</v>
      </c>
      <c r="D37" s="370" t="s">
        <v>668</v>
      </c>
      <c r="E37" s="300" t="s">
        <v>323</v>
      </c>
      <c r="F37" s="300" t="s">
        <v>323</v>
      </c>
      <c r="G37" s="300" t="s">
        <v>105</v>
      </c>
      <c r="H37" s="300" t="s">
        <v>105</v>
      </c>
      <c r="I37" s="300" t="s">
        <v>105</v>
      </c>
      <c r="J37" s="300" t="s">
        <v>337</v>
      </c>
      <c r="K37" s="300" t="s">
        <v>323</v>
      </c>
      <c r="L37" s="300" t="s">
        <v>323</v>
      </c>
      <c r="M37" s="300" t="s">
        <v>105</v>
      </c>
      <c r="N37" s="300" t="s">
        <v>105</v>
      </c>
      <c r="O37" s="300" t="s">
        <v>105</v>
      </c>
      <c r="P37" s="300" t="s">
        <v>105</v>
      </c>
      <c r="Q37" s="300" t="s">
        <v>323</v>
      </c>
      <c r="R37" s="300" t="s">
        <v>105</v>
      </c>
    </row>
    <row r="38" spans="1:18" ht="85.5" customHeight="1" x14ac:dyDescent="0.25">
      <c r="A38" s="772"/>
      <c r="B38" s="766"/>
      <c r="C38" s="304" t="s">
        <v>127</v>
      </c>
      <c r="D38" s="370" t="s">
        <v>669</v>
      </c>
      <c r="E38" s="300" t="s">
        <v>323</v>
      </c>
      <c r="F38" s="300" t="s">
        <v>323</v>
      </c>
      <c r="G38" s="300" t="s">
        <v>105</v>
      </c>
      <c r="H38" s="300" t="s">
        <v>105</v>
      </c>
      <c r="I38" s="300" t="s">
        <v>105</v>
      </c>
      <c r="J38" s="300" t="s">
        <v>337</v>
      </c>
      <c r="K38" s="300" t="s">
        <v>323</v>
      </c>
      <c r="L38" s="300" t="s">
        <v>323</v>
      </c>
      <c r="M38" s="300" t="s">
        <v>105</v>
      </c>
      <c r="N38" s="300" t="s">
        <v>105</v>
      </c>
      <c r="O38" s="300" t="s">
        <v>105</v>
      </c>
      <c r="P38" s="300" t="s">
        <v>105</v>
      </c>
      <c r="Q38" s="300" t="s">
        <v>323</v>
      </c>
      <c r="R38" s="300" t="s">
        <v>105</v>
      </c>
    </row>
    <row r="39" spans="1:18" ht="51" customHeight="1" x14ac:dyDescent="0.25">
      <c r="A39" s="772"/>
      <c r="B39" s="766"/>
      <c r="C39" s="304" t="s">
        <v>93</v>
      </c>
      <c r="D39" s="370" t="s">
        <v>670</v>
      </c>
      <c r="E39" s="300" t="s">
        <v>323</v>
      </c>
      <c r="F39" s="300" t="s">
        <v>323</v>
      </c>
      <c r="G39" s="300" t="s">
        <v>105</v>
      </c>
      <c r="H39" s="300" t="s">
        <v>105</v>
      </c>
      <c r="I39" s="300" t="s">
        <v>105</v>
      </c>
      <c r="J39" s="300" t="s">
        <v>337</v>
      </c>
      <c r="K39" s="300" t="s">
        <v>323</v>
      </c>
      <c r="L39" s="300" t="s">
        <v>323</v>
      </c>
      <c r="M39" s="300" t="s">
        <v>105</v>
      </c>
      <c r="N39" s="300" t="s">
        <v>105</v>
      </c>
      <c r="O39" s="300" t="s">
        <v>105</v>
      </c>
      <c r="P39" s="300" t="s">
        <v>105</v>
      </c>
      <c r="Q39" s="300" t="s">
        <v>323</v>
      </c>
      <c r="R39" s="300" t="s">
        <v>105</v>
      </c>
    </row>
    <row r="40" spans="1:18" ht="50.25" customHeight="1" x14ac:dyDescent="0.25">
      <c r="A40" s="772"/>
      <c r="B40" s="315" t="s">
        <v>336</v>
      </c>
      <c r="C40" s="304" t="s">
        <v>93</v>
      </c>
      <c r="D40" s="370" t="s">
        <v>666</v>
      </c>
      <c r="E40" s="300" t="s">
        <v>323</v>
      </c>
      <c r="F40" s="300" t="s">
        <v>323</v>
      </c>
      <c r="G40" s="300" t="s">
        <v>105</v>
      </c>
      <c r="H40" s="300" t="s">
        <v>105</v>
      </c>
      <c r="I40" s="300" t="s">
        <v>105</v>
      </c>
      <c r="J40" s="300" t="s">
        <v>337</v>
      </c>
      <c r="K40" s="300" t="s">
        <v>323</v>
      </c>
      <c r="L40" s="300" t="s">
        <v>323</v>
      </c>
      <c r="M40" s="300" t="s">
        <v>105</v>
      </c>
      <c r="N40" s="300" t="s">
        <v>105</v>
      </c>
      <c r="O40" s="300" t="s">
        <v>105</v>
      </c>
      <c r="P40" s="300" t="s">
        <v>105</v>
      </c>
      <c r="Q40" s="300" t="s">
        <v>323</v>
      </c>
      <c r="R40" s="300" t="s">
        <v>105</v>
      </c>
    </row>
    <row r="41" spans="1:18" ht="95.25" customHeight="1" x14ac:dyDescent="0.25">
      <c r="A41" s="773"/>
      <c r="B41" s="315" t="s">
        <v>132</v>
      </c>
      <c r="C41" s="304" t="s">
        <v>97</v>
      </c>
      <c r="D41" s="370" t="s">
        <v>667</v>
      </c>
      <c r="E41" s="300" t="s">
        <v>323</v>
      </c>
      <c r="F41" s="300" t="s">
        <v>323</v>
      </c>
      <c r="G41" s="300" t="s">
        <v>323</v>
      </c>
      <c r="H41" s="300" t="s">
        <v>323</v>
      </c>
      <c r="I41" s="300" t="s">
        <v>105</v>
      </c>
      <c r="J41" s="300" t="s">
        <v>337</v>
      </c>
      <c r="K41" s="300" t="s">
        <v>323</v>
      </c>
      <c r="L41" s="300" t="s">
        <v>323</v>
      </c>
      <c r="M41" s="300" t="s">
        <v>323</v>
      </c>
      <c r="N41" s="300" t="s">
        <v>323</v>
      </c>
      <c r="O41" s="300" t="s">
        <v>105</v>
      </c>
      <c r="P41" s="300" t="s">
        <v>105</v>
      </c>
      <c r="Q41" s="300" t="s">
        <v>323</v>
      </c>
      <c r="R41" s="300" t="s">
        <v>105</v>
      </c>
    </row>
    <row r="42" spans="1:18" x14ac:dyDescent="0.25">
      <c r="A42" s="319"/>
      <c r="B42" s="309"/>
      <c r="C42" s="301"/>
      <c r="D42" s="301"/>
      <c r="E42" s="301"/>
      <c r="F42" s="301"/>
      <c r="G42" s="301"/>
      <c r="H42" s="301"/>
      <c r="I42" s="301"/>
      <c r="J42" s="301"/>
      <c r="K42" s="301"/>
      <c r="L42" s="301"/>
      <c r="M42" s="301"/>
      <c r="N42" s="301"/>
      <c r="O42" s="301"/>
      <c r="P42" s="301"/>
      <c r="Q42" s="301"/>
      <c r="R42" s="301"/>
    </row>
    <row r="43" spans="1:18" ht="124.5" customHeight="1" x14ac:dyDescent="0.25">
      <c r="A43" s="771" t="s">
        <v>68</v>
      </c>
      <c r="B43" s="315" t="s">
        <v>197</v>
      </c>
      <c r="C43" s="304" t="s">
        <v>87</v>
      </c>
      <c r="D43" s="370" t="s">
        <v>664</v>
      </c>
      <c r="E43" s="300" t="s">
        <v>323</v>
      </c>
      <c r="F43" s="300" t="s">
        <v>323</v>
      </c>
      <c r="G43" s="300" t="s">
        <v>105</v>
      </c>
      <c r="H43" s="300" t="s">
        <v>105</v>
      </c>
      <c r="I43" s="300" t="s">
        <v>105</v>
      </c>
      <c r="J43" s="300" t="s">
        <v>337</v>
      </c>
      <c r="K43" s="300" t="s">
        <v>323</v>
      </c>
      <c r="L43" s="300" t="s">
        <v>323</v>
      </c>
      <c r="M43" s="300" t="s">
        <v>105</v>
      </c>
      <c r="N43" s="300" t="s">
        <v>105</v>
      </c>
      <c r="O43" s="300" t="s">
        <v>105</v>
      </c>
      <c r="P43" s="300" t="s">
        <v>105</v>
      </c>
      <c r="Q43" s="300" t="s">
        <v>323</v>
      </c>
      <c r="R43" s="300" t="s">
        <v>105</v>
      </c>
    </row>
    <row r="44" spans="1:18" ht="128.25" customHeight="1" x14ac:dyDescent="0.25">
      <c r="A44" s="772"/>
      <c r="B44" s="315" t="s">
        <v>322</v>
      </c>
      <c r="C44" s="304" t="s">
        <v>87</v>
      </c>
      <c r="D44" s="370" t="s">
        <v>665</v>
      </c>
      <c r="E44" s="300" t="s">
        <v>323</v>
      </c>
      <c r="F44" s="300" t="s">
        <v>323</v>
      </c>
      <c r="G44" s="300" t="s">
        <v>105</v>
      </c>
      <c r="H44" s="300" t="s">
        <v>105</v>
      </c>
      <c r="I44" s="300" t="s">
        <v>105</v>
      </c>
      <c r="J44" s="300" t="s">
        <v>337</v>
      </c>
      <c r="K44" s="300" t="s">
        <v>323</v>
      </c>
      <c r="L44" s="300" t="s">
        <v>323</v>
      </c>
      <c r="M44" s="300" t="s">
        <v>105</v>
      </c>
      <c r="N44" s="300" t="s">
        <v>105</v>
      </c>
      <c r="O44" s="300" t="s">
        <v>105</v>
      </c>
      <c r="P44" s="300" t="s">
        <v>105</v>
      </c>
      <c r="Q44" s="300" t="s">
        <v>323</v>
      </c>
      <c r="R44" s="300" t="s">
        <v>105</v>
      </c>
    </row>
    <row r="45" spans="1:18" ht="147.75" customHeight="1" x14ac:dyDescent="0.25">
      <c r="A45" s="773"/>
      <c r="B45" s="315" t="s">
        <v>154</v>
      </c>
      <c r="C45" s="304" t="s">
        <v>98</v>
      </c>
      <c r="D45" s="370" t="s">
        <v>716</v>
      </c>
      <c r="E45" s="300" t="s">
        <v>323</v>
      </c>
      <c r="F45" s="300" t="s">
        <v>323</v>
      </c>
      <c r="G45" s="300" t="s">
        <v>323</v>
      </c>
      <c r="H45" s="300" t="s">
        <v>323</v>
      </c>
      <c r="I45" s="300" t="s">
        <v>105</v>
      </c>
      <c r="J45" s="300" t="s">
        <v>337</v>
      </c>
      <c r="K45" s="300" t="s">
        <v>323</v>
      </c>
      <c r="L45" s="300" t="s">
        <v>323</v>
      </c>
      <c r="M45" s="300" t="s">
        <v>323</v>
      </c>
      <c r="N45" s="300" t="s">
        <v>323</v>
      </c>
      <c r="O45" s="300" t="s">
        <v>105</v>
      </c>
      <c r="P45" s="300" t="s">
        <v>105</v>
      </c>
      <c r="Q45" s="300" t="s">
        <v>323</v>
      </c>
      <c r="R45" s="300" t="s">
        <v>105</v>
      </c>
    </row>
    <row r="46" spans="1:18" x14ac:dyDescent="0.25">
      <c r="A46" s="319"/>
      <c r="B46" s="309"/>
      <c r="C46" s="301"/>
      <c r="D46" s="301"/>
      <c r="E46" s="301"/>
      <c r="F46" s="301"/>
      <c r="G46" s="301"/>
      <c r="H46" s="301"/>
      <c r="I46" s="301"/>
      <c r="J46" s="301"/>
      <c r="K46" s="301"/>
      <c r="L46" s="301"/>
      <c r="M46" s="301"/>
      <c r="N46" s="301"/>
      <c r="O46" s="301"/>
      <c r="P46" s="301"/>
      <c r="Q46" s="301"/>
      <c r="R46" s="301"/>
    </row>
    <row r="47" spans="1:18" ht="133.5" customHeight="1" x14ac:dyDescent="0.25">
      <c r="A47" s="318" t="s">
        <v>86</v>
      </c>
      <c r="B47" s="315" t="s">
        <v>196</v>
      </c>
      <c r="C47" s="304" t="s">
        <v>94</v>
      </c>
      <c r="D47" s="370" t="s">
        <v>663</v>
      </c>
      <c r="E47" s="300" t="s">
        <v>323</v>
      </c>
      <c r="F47" s="300" t="s">
        <v>323</v>
      </c>
      <c r="G47" s="300" t="s">
        <v>105</v>
      </c>
      <c r="H47" s="300" t="s">
        <v>105</v>
      </c>
      <c r="I47" s="300" t="s">
        <v>323</v>
      </c>
      <c r="J47" s="300" t="s">
        <v>337</v>
      </c>
      <c r="K47" s="300" t="s">
        <v>323</v>
      </c>
      <c r="L47" s="300" t="s">
        <v>323</v>
      </c>
      <c r="M47" s="300" t="s">
        <v>323</v>
      </c>
      <c r="N47" s="300" t="s">
        <v>105</v>
      </c>
      <c r="O47" s="300" t="s">
        <v>323</v>
      </c>
      <c r="P47" s="300" t="s">
        <v>105</v>
      </c>
      <c r="Q47" s="300" t="s">
        <v>323</v>
      </c>
      <c r="R47" s="300" t="s">
        <v>323</v>
      </c>
    </row>
    <row r="48" spans="1:18" x14ac:dyDescent="0.25">
      <c r="B48" s="316"/>
      <c r="C48" s="305"/>
      <c r="D48" s="305"/>
    </row>
  </sheetData>
  <mergeCells count="13">
    <mergeCell ref="A29:A32"/>
    <mergeCell ref="A34:A41"/>
    <mergeCell ref="A43:A45"/>
    <mergeCell ref="A20:A21"/>
    <mergeCell ref="A6:A10"/>
    <mergeCell ref="A12:A15"/>
    <mergeCell ref="A17:A18"/>
    <mergeCell ref="A23:A27"/>
    <mergeCell ref="B35:B36"/>
    <mergeCell ref="B37:B39"/>
    <mergeCell ref="D6:D7"/>
    <mergeCell ref="D17:D18"/>
    <mergeCell ref="D26:D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
  <sheetViews>
    <sheetView topLeftCell="A63"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775" t="s">
        <v>602</v>
      </c>
      <c r="B1" s="775"/>
      <c r="C1" s="775"/>
      <c r="D1" s="775"/>
    </row>
    <row r="2" spans="1:4" x14ac:dyDescent="0.25">
      <c r="A2" s="320" t="s">
        <v>338</v>
      </c>
      <c r="B2" s="340" t="s">
        <v>339</v>
      </c>
      <c r="C2" s="320" t="s">
        <v>340</v>
      </c>
      <c r="D2" s="320" t="s">
        <v>341</v>
      </c>
    </row>
    <row r="3" spans="1:4" ht="32.25" customHeight="1" x14ac:dyDescent="0.25">
      <c r="A3" s="776" t="s">
        <v>516</v>
      </c>
      <c r="B3" s="777"/>
      <c r="C3" s="777"/>
      <c r="D3" s="778"/>
    </row>
    <row r="4" spans="1:4" ht="96" x14ac:dyDescent="0.25">
      <c r="A4" s="349" t="s">
        <v>512</v>
      </c>
      <c r="B4" s="355" t="s">
        <v>490</v>
      </c>
      <c r="C4" s="326" t="s">
        <v>491</v>
      </c>
      <c r="D4" s="352" t="s">
        <v>497</v>
      </c>
    </row>
    <row r="5" spans="1:4" ht="36" x14ac:dyDescent="0.25">
      <c r="A5" s="349" t="s">
        <v>513</v>
      </c>
      <c r="B5" s="355" t="s">
        <v>450</v>
      </c>
      <c r="C5" s="326" t="s">
        <v>492</v>
      </c>
      <c r="D5" s="352" t="s">
        <v>497</v>
      </c>
    </row>
    <row r="6" spans="1:4" x14ac:dyDescent="0.25">
      <c r="A6" s="349" t="s">
        <v>514</v>
      </c>
      <c r="B6" s="355" t="s">
        <v>489</v>
      </c>
      <c r="C6" s="326" t="s">
        <v>493</v>
      </c>
      <c r="D6" s="352" t="s">
        <v>497</v>
      </c>
    </row>
    <row r="7" spans="1:4" ht="24" x14ac:dyDescent="0.25">
      <c r="A7" s="349" t="s">
        <v>515</v>
      </c>
      <c r="B7" s="355" t="s">
        <v>563</v>
      </c>
      <c r="C7" s="326" t="s">
        <v>564</v>
      </c>
      <c r="D7" s="352" t="s">
        <v>497</v>
      </c>
    </row>
    <row r="8" spans="1:4" ht="16.5" customHeight="1" x14ac:dyDescent="0.25">
      <c r="A8" s="349" t="s">
        <v>562</v>
      </c>
      <c r="B8" s="355" t="s">
        <v>634</v>
      </c>
      <c r="C8" s="326" t="s">
        <v>494</v>
      </c>
      <c r="D8" s="352" t="s">
        <v>498</v>
      </c>
    </row>
    <row r="9" spans="1:4" x14ac:dyDescent="0.25">
      <c r="A9" s="347"/>
      <c r="B9" s="348"/>
      <c r="C9" s="346"/>
      <c r="D9" s="356"/>
    </row>
    <row r="10" spans="1:4" x14ac:dyDescent="0.25">
      <c r="A10" s="342">
        <v>1</v>
      </c>
      <c r="B10" s="785" t="s">
        <v>509</v>
      </c>
      <c r="C10" s="785"/>
      <c r="D10" s="785"/>
    </row>
    <row r="11" spans="1:4" x14ac:dyDescent="0.25">
      <c r="A11" s="342" t="s">
        <v>343</v>
      </c>
      <c r="B11" s="779" t="s">
        <v>518</v>
      </c>
      <c r="C11" s="780"/>
      <c r="D11" s="781"/>
    </row>
    <row r="12" spans="1:4" x14ac:dyDescent="0.25">
      <c r="A12" s="300" t="s">
        <v>451</v>
      </c>
      <c r="B12" s="329" t="s">
        <v>376</v>
      </c>
      <c r="C12" s="326" t="s">
        <v>452</v>
      </c>
      <c r="D12" s="352" t="s">
        <v>432</v>
      </c>
    </row>
    <row r="13" spans="1:4" ht="36" x14ac:dyDescent="0.25">
      <c r="A13" s="357" t="s">
        <v>453</v>
      </c>
      <c r="B13" s="325" t="s">
        <v>495</v>
      </c>
      <c r="C13" s="326" t="s">
        <v>502</v>
      </c>
      <c r="D13" s="352" t="s">
        <v>433</v>
      </c>
    </row>
    <row r="14" spans="1:4" x14ac:dyDescent="0.25">
      <c r="A14" s="300" t="s">
        <v>454</v>
      </c>
      <c r="B14" s="329" t="s">
        <v>380</v>
      </c>
      <c r="C14" s="326" t="s">
        <v>496</v>
      </c>
      <c r="D14" s="352" t="s">
        <v>433</v>
      </c>
    </row>
    <row r="15" spans="1:4" ht="24" x14ac:dyDescent="0.25">
      <c r="A15" s="300" t="s">
        <v>455</v>
      </c>
      <c r="B15" s="329" t="s">
        <v>456</v>
      </c>
      <c r="C15" s="326" t="s">
        <v>452</v>
      </c>
      <c r="D15" s="352" t="s">
        <v>444</v>
      </c>
    </row>
    <row r="16" spans="1:4" x14ac:dyDescent="0.25">
      <c r="A16" s="300" t="s">
        <v>457</v>
      </c>
      <c r="B16" s="329" t="s">
        <v>517</v>
      </c>
      <c r="C16" s="326" t="s">
        <v>452</v>
      </c>
      <c r="D16" s="352" t="s">
        <v>444</v>
      </c>
    </row>
    <row r="17" spans="1:4" x14ac:dyDescent="0.25">
      <c r="A17" s="300" t="s">
        <v>458</v>
      </c>
      <c r="B17" s="329" t="s">
        <v>459</v>
      </c>
      <c r="C17" s="326" t="s">
        <v>452</v>
      </c>
      <c r="D17" s="352" t="s">
        <v>444</v>
      </c>
    </row>
    <row r="18" spans="1:4" x14ac:dyDescent="0.25">
      <c r="A18" s="300" t="s">
        <v>460</v>
      </c>
      <c r="B18" s="325" t="s">
        <v>470</v>
      </c>
      <c r="C18" s="326" t="s">
        <v>452</v>
      </c>
      <c r="D18" s="352" t="s">
        <v>499</v>
      </c>
    </row>
    <row r="19" spans="1:4" x14ac:dyDescent="0.25">
      <c r="A19" s="300" t="s">
        <v>461</v>
      </c>
      <c r="B19" s="327" t="s">
        <v>406</v>
      </c>
      <c r="C19" s="326" t="s">
        <v>452</v>
      </c>
      <c r="D19" s="352" t="s">
        <v>439</v>
      </c>
    </row>
    <row r="20" spans="1:4" x14ac:dyDescent="0.25">
      <c r="A20" s="300" t="s">
        <v>521</v>
      </c>
      <c r="B20" s="327" t="s">
        <v>408</v>
      </c>
      <c r="C20" s="326" t="s">
        <v>452</v>
      </c>
      <c r="D20" s="352" t="s">
        <v>439</v>
      </c>
    </row>
    <row r="21" spans="1:4" ht="24" x14ac:dyDescent="0.25">
      <c r="A21" s="300" t="s">
        <v>522</v>
      </c>
      <c r="B21" s="327" t="s">
        <v>519</v>
      </c>
      <c r="C21" s="326" t="s">
        <v>452</v>
      </c>
      <c r="D21" s="352" t="s">
        <v>430</v>
      </c>
    </row>
    <row r="22" spans="1:4" ht="24" x14ac:dyDescent="0.25">
      <c r="A22" s="300" t="s">
        <v>523</v>
      </c>
      <c r="B22" s="327" t="s">
        <v>471</v>
      </c>
      <c r="C22" s="326" t="s">
        <v>452</v>
      </c>
      <c r="D22" s="352" t="s">
        <v>520</v>
      </c>
    </row>
    <row r="23" spans="1:4" ht="24" x14ac:dyDescent="0.25">
      <c r="A23" s="300" t="s">
        <v>524</v>
      </c>
      <c r="B23" s="327" t="s">
        <v>462</v>
      </c>
      <c r="C23" s="326" t="s">
        <v>452</v>
      </c>
      <c r="D23" s="352" t="s">
        <v>520</v>
      </c>
    </row>
    <row r="24" spans="1:4" x14ac:dyDescent="0.25">
      <c r="A24" s="342" t="s">
        <v>345</v>
      </c>
      <c r="B24" s="779" t="s">
        <v>508</v>
      </c>
      <c r="C24" s="780"/>
      <c r="D24" s="781"/>
    </row>
    <row r="25" spans="1:4" x14ac:dyDescent="0.25">
      <c r="A25" s="300" t="s">
        <v>463</v>
      </c>
      <c r="B25" s="332" t="s">
        <v>392</v>
      </c>
      <c r="C25" s="326" t="s">
        <v>496</v>
      </c>
      <c r="D25" s="338" t="s">
        <v>439</v>
      </c>
    </row>
    <row r="26" spans="1:4" x14ac:dyDescent="0.25">
      <c r="A26" s="300" t="s">
        <v>464</v>
      </c>
      <c r="B26" s="327" t="s">
        <v>465</v>
      </c>
      <c r="C26" s="326" t="s">
        <v>496</v>
      </c>
      <c r="D26" s="338" t="s">
        <v>439</v>
      </c>
    </row>
    <row r="27" spans="1:4" x14ac:dyDescent="0.25">
      <c r="A27" s="300" t="s">
        <v>466</v>
      </c>
      <c r="B27" s="327" t="s">
        <v>396</v>
      </c>
      <c r="C27" s="326" t="s">
        <v>496</v>
      </c>
      <c r="D27" s="338" t="s">
        <v>439</v>
      </c>
    </row>
    <row r="28" spans="1:4" x14ac:dyDescent="0.25">
      <c r="A28" s="300" t="s">
        <v>467</v>
      </c>
      <c r="B28" s="327" t="s">
        <v>398</v>
      </c>
      <c r="C28" s="326" t="s">
        <v>496</v>
      </c>
      <c r="D28" s="338" t="s">
        <v>431</v>
      </c>
    </row>
    <row r="29" spans="1:4" x14ac:dyDescent="0.25">
      <c r="A29" s="300" t="s">
        <v>468</v>
      </c>
      <c r="B29" s="327" t="s">
        <v>400</v>
      </c>
      <c r="C29" s="326" t="s">
        <v>496</v>
      </c>
      <c r="D29" s="338" t="s">
        <v>440</v>
      </c>
    </row>
    <row r="30" spans="1:4" x14ac:dyDescent="0.25">
      <c r="A30" s="300" t="s">
        <v>469</v>
      </c>
      <c r="B30" s="333" t="s">
        <v>402</v>
      </c>
      <c r="C30" s="326" t="s">
        <v>496</v>
      </c>
      <c r="D30" s="338" t="s">
        <v>440</v>
      </c>
    </row>
    <row r="31" spans="1:4" x14ac:dyDescent="0.25">
      <c r="A31" s="349"/>
      <c r="B31" s="782"/>
      <c r="C31" s="783"/>
      <c r="D31" s="784"/>
    </row>
    <row r="32" spans="1:4" x14ac:dyDescent="0.25">
      <c r="A32" s="342">
        <v>2</v>
      </c>
      <c r="B32" s="785" t="s">
        <v>510</v>
      </c>
      <c r="C32" s="785"/>
      <c r="D32" s="785"/>
    </row>
    <row r="33" spans="1:4" x14ac:dyDescent="0.25">
      <c r="A33" s="342" t="s">
        <v>367</v>
      </c>
      <c r="B33" s="779" t="s">
        <v>472</v>
      </c>
      <c r="C33" s="780"/>
      <c r="D33" s="781"/>
    </row>
    <row r="34" spans="1:4" ht="24" x14ac:dyDescent="0.25">
      <c r="A34" s="300" t="s">
        <v>473</v>
      </c>
      <c r="B34" s="332" t="s">
        <v>525</v>
      </c>
      <c r="C34" s="326" t="s">
        <v>503</v>
      </c>
      <c r="D34" s="352" t="s">
        <v>430</v>
      </c>
    </row>
    <row r="35" spans="1:4" x14ac:dyDescent="0.25">
      <c r="A35" s="300" t="s">
        <v>474</v>
      </c>
      <c r="B35" s="332" t="s">
        <v>370</v>
      </c>
      <c r="C35" s="326" t="s">
        <v>496</v>
      </c>
      <c r="D35" s="352" t="s">
        <v>431</v>
      </c>
    </row>
    <row r="36" spans="1:4" x14ac:dyDescent="0.25">
      <c r="A36" s="300" t="s">
        <v>475</v>
      </c>
      <c r="B36" s="332" t="s">
        <v>372</v>
      </c>
      <c r="C36" s="326" t="s">
        <v>504</v>
      </c>
      <c r="D36" s="352" t="s">
        <v>431</v>
      </c>
    </row>
    <row r="37" spans="1:4" x14ac:dyDescent="0.25">
      <c r="A37" s="300" t="s">
        <v>476</v>
      </c>
      <c r="B37" s="327" t="s">
        <v>526</v>
      </c>
      <c r="C37" s="326" t="s">
        <v>425</v>
      </c>
      <c r="D37" s="352" t="s">
        <v>431</v>
      </c>
    </row>
    <row r="38" spans="1:4" x14ac:dyDescent="0.25">
      <c r="A38" s="342" t="s">
        <v>369</v>
      </c>
      <c r="B38" s="779" t="s">
        <v>605</v>
      </c>
      <c r="C38" s="780"/>
      <c r="D38" s="781"/>
    </row>
    <row r="39" spans="1:4" x14ac:dyDescent="0.25">
      <c r="A39" s="353" t="s">
        <v>477</v>
      </c>
      <c r="B39" s="325" t="s">
        <v>410</v>
      </c>
      <c r="C39" s="326" t="s">
        <v>452</v>
      </c>
      <c r="D39" s="352" t="s">
        <v>529</v>
      </c>
    </row>
    <row r="40" spans="1:4" x14ac:dyDescent="0.25">
      <c r="A40" s="363" t="s">
        <v>478</v>
      </c>
      <c r="B40" s="364" t="s">
        <v>537</v>
      </c>
      <c r="C40" s="328" t="s">
        <v>425</v>
      </c>
      <c r="D40" s="350" t="s">
        <v>529</v>
      </c>
    </row>
    <row r="41" spans="1:4" ht="24" x14ac:dyDescent="0.25">
      <c r="A41" s="353" t="s">
        <v>479</v>
      </c>
      <c r="B41" s="327" t="s">
        <v>538</v>
      </c>
      <c r="C41" s="326" t="s">
        <v>425</v>
      </c>
      <c r="D41" s="350" t="s">
        <v>529</v>
      </c>
    </row>
    <row r="42" spans="1:4" ht="24" x14ac:dyDescent="0.25">
      <c r="A42" s="353" t="s">
        <v>481</v>
      </c>
      <c r="B42" s="327" t="s">
        <v>480</v>
      </c>
      <c r="C42" s="326" t="s">
        <v>348</v>
      </c>
      <c r="D42" s="350" t="s">
        <v>529</v>
      </c>
    </row>
    <row r="43" spans="1:4" ht="24" x14ac:dyDescent="0.25">
      <c r="A43" s="300" t="s">
        <v>527</v>
      </c>
      <c r="B43" s="351" t="s">
        <v>539</v>
      </c>
      <c r="C43" s="358" t="s">
        <v>503</v>
      </c>
      <c r="D43" s="359" t="s">
        <v>530</v>
      </c>
    </row>
    <row r="44" spans="1:4" x14ac:dyDescent="0.25">
      <c r="A44" s="362" t="s">
        <v>528</v>
      </c>
      <c r="B44" s="327" t="s">
        <v>540</v>
      </c>
      <c r="C44" s="326" t="s">
        <v>348</v>
      </c>
      <c r="D44" s="352" t="s">
        <v>500</v>
      </c>
    </row>
    <row r="45" spans="1:4" x14ac:dyDescent="0.25">
      <c r="A45" s="342">
        <v>3</v>
      </c>
      <c r="B45" s="785" t="s">
        <v>511</v>
      </c>
      <c r="C45" s="785"/>
      <c r="D45" s="785"/>
    </row>
    <row r="46" spans="1:4" ht="36" x14ac:dyDescent="0.25">
      <c r="A46" s="353" t="s">
        <v>375</v>
      </c>
      <c r="B46" s="354" t="s">
        <v>532</v>
      </c>
      <c r="C46" s="353" t="s">
        <v>533</v>
      </c>
      <c r="D46" s="352" t="s">
        <v>531</v>
      </c>
    </row>
    <row r="47" spans="1:4" ht="24" x14ac:dyDescent="0.25">
      <c r="A47" s="353" t="s">
        <v>377</v>
      </c>
      <c r="B47" s="354" t="s">
        <v>482</v>
      </c>
      <c r="C47" s="353" t="s">
        <v>534</v>
      </c>
      <c r="D47" s="352" t="s">
        <v>499</v>
      </c>
    </row>
    <row r="48" spans="1:4" ht="24" x14ac:dyDescent="0.25">
      <c r="A48" s="353" t="s">
        <v>379</v>
      </c>
      <c r="B48" s="327" t="s">
        <v>483</v>
      </c>
      <c r="C48" s="353" t="s">
        <v>534</v>
      </c>
      <c r="D48" s="352" t="s">
        <v>439</v>
      </c>
    </row>
    <row r="49" spans="1:4" x14ac:dyDescent="0.25">
      <c r="A49" s="360"/>
      <c r="B49" s="341"/>
      <c r="C49" s="346"/>
      <c r="D49" s="356"/>
    </row>
    <row r="50" spans="1:4" x14ac:dyDescent="0.25">
      <c r="A50" s="360"/>
      <c r="B50" s="348"/>
      <c r="C50" s="346"/>
      <c r="D50" s="356"/>
    </row>
    <row r="51" spans="1:4" x14ac:dyDescent="0.25">
      <c r="A51" s="360"/>
      <c r="B51" s="348"/>
      <c r="C51" s="346"/>
      <c r="D51" s="356"/>
    </row>
    <row r="52" spans="1:4" ht="18" x14ac:dyDescent="0.25">
      <c r="A52" s="786" t="s">
        <v>571</v>
      </c>
      <c r="B52" s="787"/>
      <c r="C52" s="787"/>
      <c r="D52" s="788"/>
    </row>
    <row r="53" spans="1:4" x14ac:dyDescent="0.25">
      <c r="A53" s="776" t="s">
        <v>484</v>
      </c>
      <c r="B53" s="777"/>
      <c r="C53" s="777"/>
      <c r="D53" s="778"/>
    </row>
    <row r="54" spans="1:4" ht="24" x14ac:dyDescent="0.25">
      <c r="A54" s="300" t="s">
        <v>547</v>
      </c>
      <c r="B54" s="299" t="s">
        <v>541</v>
      </c>
      <c r="C54" s="326" t="s">
        <v>505</v>
      </c>
      <c r="D54" s="300" t="s">
        <v>501</v>
      </c>
    </row>
    <row r="55" spans="1:4" ht="48" x14ac:dyDescent="0.25">
      <c r="A55" s="300" t="s">
        <v>548</v>
      </c>
      <c r="B55" s="375" t="s">
        <v>658</v>
      </c>
      <c r="C55" s="326" t="s">
        <v>506</v>
      </c>
      <c r="D55" s="352" t="s">
        <v>535</v>
      </c>
    </row>
    <row r="56" spans="1:4" ht="48" x14ac:dyDescent="0.25">
      <c r="A56" s="300" t="s">
        <v>549</v>
      </c>
      <c r="B56" s="375" t="s">
        <v>659</v>
      </c>
      <c r="C56" s="326" t="s">
        <v>644</v>
      </c>
      <c r="D56" s="352" t="s">
        <v>535</v>
      </c>
    </row>
    <row r="57" spans="1:4" x14ac:dyDescent="0.25">
      <c r="A57" s="300" t="s">
        <v>550</v>
      </c>
      <c r="B57" s="299" t="s">
        <v>542</v>
      </c>
      <c r="C57" s="326" t="s">
        <v>348</v>
      </c>
      <c r="D57" s="352" t="s">
        <v>351</v>
      </c>
    </row>
    <row r="58" spans="1:4" ht="24" x14ac:dyDescent="0.25">
      <c r="A58" s="300" t="s">
        <v>551</v>
      </c>
      <c r="B58" s="325" t="s">
        <v>543</v>
      </c>
      <c r="C58" s="326" t="s">
        <v>507</v>
      </c>
      <c r="D58" s="352" t="s">
        <v>351</v>
      </c>
    </row>
    <row r="59" spans="1:4" ht="36" x14ac:dyDescent="0.25">
      <c r="A59" s="300" t="s">
        <v>552</v>
      </c>
      <c r="B59" s="299" t="s">
        <v>544</v>
      </c>
      <c r="C59" s="326" t="s">
        <v>503</v>
      </c>
      <c r="D59" s="352" t="s">
        <v>351</v>
      </c>
    </row>
    <row r="60" spans="1:4" ht="24" x14ac:dyDescent="0.25">
      <c r="A60" s="300" t="s">
        <v>553</v>
      </c>
      <c r="B60" s="299" t="s">
        <v>536</v>
      </c>
      <c r="C60" s="326" t="s">
        <v>507</v>
      </c>
      <c r="D60" s="352" t="s">
        <v>351</v>
      </c>
    </row>
    <row r="61" spans="1:4" ht="24" x14ac:dyDescent="0.25">
      <c r="A61" s="300" t="s">
        <v>554</v>
      </c>
      <c r="B61" s="299" t="s">
        <v>545</v>
      </c>
      <c r="C61" s="326" t="s">
        <v>507</v>
      </c>
      <c r="D61" s="352" t="s">
        <v>351</v>
      </c>
    </row>
    <row r="62" spans="1:4" ht="24" x14ac:dyDescent="0.25">
      <c r="A62" s="300" t="s">
        <v>643</v>
      </c>
      <c r="B62" s="355" t="s">
        <v>546</v>
      </c>
      <c r="C62" s="326" t="s">
        <v>425</v>
      </c>
      <c r="D62" s="352" t="s">
        <v>351</v>
      </c>
    </row>
    <row r="63" spans="1:4" x14ac:dyDescent="0.25">
      <c r="A63" s="779" t="s">
        <v>642</v>
      </c>
      <c r="B63" s="780"/>
      <c r="C63" s="780"/>
      <c r="D63" s="781"/>
    </row>
    <row r="64" spans="1:4" x14ac:dyDescent="0.25">
      <c r="A64" s="300" t="s">
        <v>635</v>
      </c>
      <c r="B64" s="355" t="s">
        <v>636</v>
      </c>
      <c r="C64" s="326" t="s">
        <v>637</v>
      </c>
      <c r="D64" s="352" t="s">
        <v>638</v>
      </c>
    </row>
    <row r="65" spans="1:5" ht="24" x14ac:dyDescent="0.25">
      <c r="A65" s="300" t="s">
        <v>639</v>
      </c>
      <c r="B65" s="355" t="s">
        <v>640</v>
      </c>
      <c r="C65" s="326" t="s">
        <v>641</v>
      </c>
      <c r="D65" s="352" t="s">
        <v>638</v>
      </c>
    </row>
    <row r="66" spans="1:5" x14ac:dyDescent="0.25">
      <c r="A66" s="779" t="s">
        <v>556</v>
      </c>
      <c r="B66" s="780"/>
      <c r="C66" s="780"/>
      <c r="D66" s="781"/>
    </row>
    <row r="67" spans="1:5" ht="36" x14ac:dyDescent="0.25">
      <c r="A67" s="300" t="s">
        <v>555</v>
      </c>
      <c r="B67" s="299" t="s">
        <v>560</v>
      </c>
      <c r="C67" s="326" t="s">
        <v>561</v>
      </c>
      <c r="D67" s="352" t="s">
        <v>440</v>
      </c>
    </row>
    <row r="68" spans="1:5" ht="36" x14ac:dyDescent="0.25">
      <c r="A68" s="300" t="s">
        <v>557</v>
      </c>
      <c r="B68" s="299" t="s">
        <v>565</v>
      </c>
      <c r="C68" s="326" t="s">
        <v>566</v>
      </c>
      <c r="D68" s="352" t="s">
        <v>439</v>
      </c>
    </row>
    <row r="69" spans="1:5" ht="24" x14ac:dyDescent="0.25">
      <c r="A69" s="300" t="s">
        <v>558</v>
      </c>
      <c r="B69" s="299" t="s">
        <v>567</v>
      </c>
      <c r="C69" s="326" t="s">
        <v>568</v>
      </c>
      <c r="D69" s="352" t="s">
        <v>440</v>
      </c>
    </row>
    <row r="70" spans="1:5" ht="24" x14ac:dyDescent="0.25">
      <c r="A70" s="300" t="s">
        <v>559</v>
      </c>
      <c r="B70" s="299" t="s">
        <v>569</v>
      </c>
      <c r="C70" s="326" t="s">
        <v>570</v>
      </c>
      <c r="D70" s="352" t="s">
        <v>440</v>
      </c>
    </row>
    <row r="71" spans="1:5" ht="29.25" customHeight="1" x14ac:dyDescent="0.25">
      <c r="A71" s="779" t="s">
        <v>584</v>
      </c>
      <c r="B71" s="780"/>
      <c r="C71" s="780"/>
      <c r="D71" s="781"/>
    </row>
    <row r="72" spans="1:5" ht="36" x14ac:dyDescent="0.25">
      <c r="A72" s="300" t="s">
        <v>572</v>
      </c>
      <c r="B72" s="299" t="s">
        <v>576</v>
      </c>
      <c r="C72" s="326" t="s">
        <v>597</v>
      </c>
      <c r="D72" s="352" t="s">
        <v>581</v>
      </c>
      <c r="E72" s="365"/>
    </row>
    <row r="73" spans="1:5" ht="48" x14ac:dyDescent="0.25">
      <c r="A73" s="300" t="s">
        <v>573</v>
      </c>
      <c r="B73" s="299" t="s">
        <v>582</v>
      </c>
      <c r="C73" s="326" t="s">
        <v>598</v>
      </c>
      <c r="D73" s="352" t="s">
        <v>581</v>
      </c>
    </row>
    <row r="74" spans="1:5" ht="36" x14ac:dyDescent="0.25">
      <c r="A74" s="300" t="s">
        <v>574</v>
      </c>
      <c r="B74" s="299" t="s">
        <v>585</v>
      </c>
      <c r="C74" s="326" t="s">
        <v>596</v>
      </c>
      <c r="D74" s="352" t="s">
        <v>581</v>
      </c>
    </row>
    <row r="75" spans="1:5" ht="36" x14ac:dyDescent="0.25">
      <c r="A75" s="300" t="s">
        <v>575</v>
      </c>
      <c r="B75" s="299" t="s">
        <v>583</v>
      </c>
      <c r="C75" s="326" t="s">
        <v>599</v>
      </c>
      <c r="D75" s="352" t="s">
        <v>581</v>
      </c>
    </row>
    <row r="76" spans="1:5" ht="60" x14ac:dyDescent="0.25">
      <c r="A76" s="300" t="s">
        <v>577</v>
      </c>
      <c r="B76" s="299" t="s">
        <v>586</v>
      </c>
      <c r="C76" s="326" t="s">
        <v>600</v>
      </c>
      <c r="D76" s="352" t="s">
        <v>581</v>
      </c>
    </row>
    <row r="77" spans="1:5" ht="24" x14ac:dyDescent="0.25">
      <c r="A77" s="300" t="s">
        <v>578</v>
      </c>
      <c r="B77" s="299" t="s">
        <v>580</v>
      </c>
      <c r="C77" s="326" t="s">
        <v>601</v>
      </c>
      <c r="D77" s="352" t="s">
        <v>581</v>
      </c>
    </row>
    <row r="78" spans="1:5" ht="24" x14ac:dyDescent="0.25">
      <c r="A78" s="300" t="s">
        <v>579</v>
      </c>
      <c r="B78" s="355" t="s">
        <v>450</v>
      </c>
      <c r="C78" s="326" t="s">
        <v>587</v>
      </c>
      <c r="D78" s="352" t="s">
        <v>581</v>
      </c>
    </row>
    <row r="79" spans="1:5" ht="24" x14ac:dyDescent="0.25">
      <c r="A79" s="300" t="s">
        <v>646</v>
      </c>
      <c r="B79" s="355" t="s">
        <v>647</v>
      </c>
      <c r="C79" s="326" t="s">
        <v>648</v>
      </c>
      <c r="D79" s="352" t="s">
        <v>499</v>
      </c>
    </row>
    <row r="80" spans="1:5" x14ac:dyDescent="0.25">
      <c r="A80" s="779" t="s">
        <v>485</v>
      </c>
      <c r="B80" s="780"/>
      <c r="C80" s="780"/>
      <c r="D80" s="781"/>
    </row>
    <row r="81" spans="1:4" x14ac:dyDescent="0.25">
      <c r="A81" s="300" t="s">
        <v>588</v>
      </c>
      <c r="B81" s="299" t="s">
        <v>486</v>
      </c>
      <c r="C81" s="326" t="s">
        <v>487</v>
      </c>
      <c r="D81" s="352" t="s">
        <v>500</v>
      </c>
    </row>
    <row r="82" spans="1:4" x14ac:dyDescent="0.25">
      <c r="A82" s="300" t="s">
        <v>589</v>
      </c>
      <c r="B82" s="299" t="s">
        <v>488</v>
      </c>
      <c r="C82" s="326" t="s">
        <v>496</v>
      </c>
      <c r="D82" s="352" t="s">
        <v>592</v>
      </c>
    </row>
    <row r="83" spans="1:4" x14ac:dyDescent="0.25">
      <c r="A83" s="300" t="s">
        <v>590</v>
      </c>
      <c r="B83" s="299" t="s">
        <v>593</v>
      </c>
      <c r="C83" s="326" t="s">
        <v>506</v>
      </c>
      <c r="D83" s="352" t="s">
        <v>500</v>
      </c>
    </row>
    <row r="84" spans="1:4" ht="24" x14ac:dyDescent="0.25">
      <c r="A84" s="300" t="s">
        <v>591</v>
      </c>
      <c r="B84" s="299" t="s">
        <v>595</v>
      </c>
      <c r="C84" s="326" t="s">
        <v>594</v>
      </c>
      <c r="D84" s="352" t="s">
        <v>535</v>
      </c>
    </row>
    <row r="85" spans="1:4" x14ac:dyDescent="0.25">
      <c r="A85" s="360"/>
      <c r="B85" s="341"/>
      <c r="C85" s="346"/>
      <c r="D85" s="356"/>
    </row>
    <row r="86" spans="1:4" x14ac:dyDescent="0.25">
      <c r="A86" s="361"/>
      <c r="B86" s="372" t="s">
        <v>645</v>
      </c>
      <c r="C86" s="361"/>
      <c r="D86" s="361"/>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topLeftCell="A25" zoomScaleNormal="100" workbookViewId="0">
      <selection activeCell="E25" sqref="E25"/>
    </sheetView>
  </sheetViews>
  <sheetFormatPr defaultRowHeight="15" x14ac:dyDescent="0.25"/>
  <cols>
    <col min="1" max="1" width="9.140625" style="330"/>
    <col min="2" max="2" width="63.28515625" customWidth="1"/>
    <col min="3" max="3" width="30.5703125" style="335" customWidth="1"/>
    <col min="4" max="4" width="35.5703125" style="339" customWidth="1"/>
  </cols>
  <sheetData>
    <row r="1" spans="1:4" s="1" customFormat="1" ht="21" x14ac:dyDescent="0.35">
      <c r="A1" s="775" t="s">
        <v>603</v>
      </c>
      <c r="B1" s="775"/>
      <c r="C1" s="775"/>
      <c r="D1" s="775"/>
    </row>
    <row r="2" spans="1:4" x14ac:dyDescent="0.25">
      <c r="A2" s="320" t="s">
        <v>338</v>
      </c>
      <c r="B2" s="321" t="s">
        <v>339</v>
      </c>
      <c r="C2" s="322" t="s">
        <v>340</v>
      </c>
      <c r="D2" s="336" t="s">
        <v>341</v>
      </c>
    </row>
    <row r="3" spans="1:4" x14ac:dyDescent="0.25">
      <c r="A3" s="323">
        <v>1</v>
      </c>
      <c r="B3" s="790" t="s">
        <v>342</v>
      </c>
      <c r="C3" s="791"/>
      <c r="D3" s="792"/>
    </row>
    <row r="4" spans="1:4" ht="48" x14ac:dyDescent="0.25">
      <c r="A4" s="324" t="s">
        <v>343</v>
      </c>
      <c r="B4" s="325" t="s">
        <v>418</v>
      </c>
      <c r="C4" s="326" t="s">
        <v>419</v>
      </c>
      <c r="D4" s="337" t="s">
        <v>344</v>
      </c>
    </row>
    <row r="5" spans="1:4" ht="24" x14ac:dyDescent="0.25">
      <c r="A5" s="324" t="s">
        <v>345</v>
      </c>
      <c r="B5" s="325" t="s">
        <v>422</v>
      </c>
      <c r="C5" s="326" t="s">
        <v>420</v>
      </c>
      <c r="D5" s="337" t="s">
        <v>344</v>
      </c>
    </row>
    <row r="6" spans="1:4" ht="60" x14ac:dyDescent="0.25">
      <c r="A6" s="324" t="s">
        <v>346</v>
      </c>
      <c r="B6" s="327" t="s">
        <v>347</v>
      </c>
      <c r="C6" s="328" t="s">
        <v>348</v>
      </c>
      <c r="D6" s="337" t="s">
        <v>344</v>
      </c>
    </row>
    <row r="7" spans="1:4" ht="24" x14ac:dyDescent="0.25">
      <c r="A7" s="324" t="s">
        <v>349</v>
      </c>
      <c r="B7" s="325" t="s">
        <v>350</v>
      </c>
      <c r="C7" s="328" t="s">
        <v>348</v>
      </c>
      <c r="D7" s="337" t="s">
        <v>351</v>
      </c>
    </row>
    <row r="8" spans="1:4" ht="24" x14ac:dyDescent="0.25">
      <c r="A8" s="324" t="s">
        <v>352</v>
      </c>
      <c r="B8" s="325" t="s">
        <v>353</v>
      </c>
      <c r="C8" s="328" t="s">
        <v>354</v>
      </c>
      <c r="D8" s="337" t="s">
        <v>351</v>
      </c>
    </row>
    <row r="9" spans="1:4" x14ac:dyDescent="0.25">
      <c r="A9" s="324" t="s">
        <v>355</v>
      </c>
      <c r="B9" s="325" t="s">
        <v>356</v>
      </c>
      <c r="C9" s="328" t="s">
        <v>348</v>
      </c>
      <c r="D9" s="337" t="s">
        <v>357</v>
      </c>
    </row>
    <row r="10" spans="1:4" ht="24" x14ac:dyDescent="0.25">
      <c r="A10" s="324" t="s">
        <v>358</v>
      </c>
      <c r="B10" s="325" t="s">
        <v>359</v>
      </c>
      <c r="C10" s="328" t="s">
        <v>348</v>
      </c>
      <c r="D10" s="337" t="s">
        <v>357</v>
      </c>
    </row>
    <row r="11" spans="1:4" ht="24" x14ac:dyDescent="0.25">
      <c r="A11" s="324" t="s">
        <v>360</v>
      </c>
      <c r="B11" s="327" t="s">
        <v>421</v>
      </c>
      <c r="C11" s="328" t="s">
        <v>632</v>
      </c>
      <c r="D11" s="337" t="s">
        <v>633</v>
      </c>
    </row>
    <row r="12" spans="1:4" ht="24" x14ac:dyDescent="0.25">
      <c r="A12" s="324" t="s">
        <v>361</v>
      </c>
      <c r="B12" s="329" t="s">
        <v>362</v>
      </c>
      <c r="C12" s="328" t="s">
        <v>363</v>
      </c>
      <c r="D12" s="337" t="s">
        <v>429</v>
      </c>
    </row>
    <row r="13" spans="1:4" x14ac:dyDescent="0.25">
      <c r="A13" s="324" t="s">
        <v>364</v>
      </c>
      <c r="B13" s="325" t="s">
        <v>629</v>
      </c>
      <c r="C13" s="328" t="s">
        <v>423</v>
      </c>
      <c r="D13" s="337" t="s">
        <v>351</v>
      </c>
    </row>
    <row r="14" spans="1:4" ht="24" x14ac:dyDescent="0.25">
      <c r="A14" s="324" t="s">
        <v>365</v>
      </c>
      <c r="B14" s="329" t="s">
        <v>630</v>
      </c>
      <c r="C14" s="328" t="s">
        <v>424</v>
      </c>
      <c r="D14" s="337" t="s">
        <v>357</v>
      </c>
    </row>
    <row r="15" spans="1:4" ht="24" x14ac:dyDescent="0.25">
      <c r="A15" s="330" t="s">
        <v>366</v>
      </c>
      <c r="B15" s="325" t="s">
        <v>631</v>
      </c>
      <c r="C15" s="328" t="s">
        <v>425</v>
      </c>
      <c r="D15" s="337" t="s">
        <v>357</v>
      </c>
    </row>
    <row r="16" spans="1:4" ht="25.5" customHeight="1" x14ac:dyDescent="0.25">
      <c r="A16" s="331">
        <v>2</v>
      </c>
      <c r="B16" s="779" t="s">
        <v>625</v>
      </c>
      <c r="C16" s="780"/>
      <c r="D16" s="781"/>
    </row>
    <row r="17" spans="1:5" ht="24" x14ac:dyDescent="0.25">
      <c r="A17" s="324" t="s">
        <v>367</v>
      </c>
      <c r="B17" s="332" t="s">
        <v>368</v>
      </c>
      <c r="C17" s="328" t="s">
        <v>426</v>
      </c>
      <c r="D17" s="338" t="s">
        <v>430</v>
      </c>
      <c r="E17" s="1"/>
    </row>
    <row r="18" spans="1:5" x14ac:dyDescent="0.25">
      <c r="A18" s="324" t="s">
        <v>369</v>
      </c>
      <c r="B18" s="332" t="s">
        <v>370</v>
      </c>
      <c r="C18" s="328" t="s">
        <v>426</v>
      </c>
      <c r="D18" s="337" t="s">
        <v>431</v>
      </c>
    </row>
    <row r="19" spans="1:5" x14ac:dyDescent="0.25">
      <c r="A19" s="324" t="s">
        <v>371</v>
      </c>
      <c r="B19" s="332" t="s">
        <v>372</v>
      </c>
      <c r="C19" s="328" t="s">
        <v>426</v>
      </c>
      <c r="D19" s="337" t="s">
        <v>431</v>
      </c>
    </row>
    <row r="20" spans="1:5" ht="24" x14ac:dyDescent="0.25">
      <c r="A20" s="324" t="s">
        <v>373</v>
      </c>
      <c r="B20" s="327" t="s">
        <v>374</v>
      </c>
      <c r="C20" s="328" t="s">
        <v>426</v>
      </c>
      <c r="D20" s="337" t="s">
        <v>431</v>
      </c>
    </row>
    <row r="21" spans="1:5" ht="28.5" customHeight="1" x14ac:dyDescent="0.25">
      <c r="A21" s="331">
        <v>3</v>
      </c>
      <c r="B21" s="779" t="s">
        <v>626</v>
      </c>
      <c r="C21" s="780"/>
      <c r="D21" s="781"/>
    </row>
    <row r="22" spans="1:5" x14ac:dyDescent="0.25">
      <c r="A22" s="324" t="s">
        <v>375</v>
      </c>
      <c r="B22" s="329" t="s">
        <v>376</v>
      </c>
      <c r="C22" s="328" t="s">
        <v>40</v>
      </c>
      <c r="D22" s="337" t="s">
        <v>432</v>
      </c>
    </row>
    <row r="23" spans="1:5" ht="24" x14ac:dyDescent="0.25">
      <c r="A23" s="324" t="s">
        <v>377</v>
      </c>
      <c r="B23" s="325" t="s">
        <v>378</v>
      </c>
      <c r="C23" s="328" t="s">
        <v>427</v>
      </c>
      <c r="D23" s="337" t="s">
        <v>433</v>
      </c>
    </row>
    <row r="24" spans="1:5" x14ac:dyDescent="0.25">
      <c r="A24" s="324" t="s">
        <v>379</v>
      </c>
      <c r="B24" s="329" t="s">
        <v>380</v>
      </c>
      <c r="C24" s="328" t="s">
        <v>428</v>
      </c>
      <c r="D24" s="337" t="s">
        <v>433</v>
      </c>
    </row>
    <row r="25" spans="1:5" ht="24" x14ac:dyDescent="0.25">
      <c r="A25" s="324" t="s">
        <v>381</v>
      </c>
      <c r="B25" s="329" t="s">
        <v>382</v>
      </c>
      <c r="C25" s="328" t="s">
        <v>40</v>
      </c>
      <c r="D25" s="337" t="s">
        <v>434</v>
      </c>
    </row>
    <row r="26" spans="1:5" x14ac:dyDescent="0.25">
      <c r="A26" s="324" t="s">
        <v>383</v>
      </c>
      <c r="B26" s="329" t="s">
        <v>384</v>
      </c>
      <c r="C26" s="328" t="s">
        <v>40</v>
      </c>
      <c r="D26" s="337" t="s">
        <v>434</v>
      </c>
    </row>
    <row r="27" spans="1:5" x14ac:dyDescent="0.25">
      <c r="A27" s="324" t="s">
        <v>385</v>
      </c>
      <c r="B27" s="329" t="s">
        <v>386</v>
      </c>
      <c r="C27" s="328" t="s">
        <v>40</v>
      </c>
      <c r="D27" s="337" t="s">
        <v>435</v>
      </c>
    </row>
    <row r="28" spans="1:5" x14ac:dyDescent="0.25">
      <c r="A28" s="324" t="s">
        <v>387</v>
      </c>
      <c r="B28" s="327" t="s">
        <v>388</v>
      </c>
      <c r="C28" s="328" t="s">
        <v>40</v>
      </c>
      <c r="D28" s="337" t="s">
        <v>436</v>
      </c>
    </row>
    <row r="29" spans="1:5" x14ac:dyDescent="0.25">
      <c r="A29" s="324" t="s">
        <v>389</v>
      </c>
      <c r="B29" s="327" t="s">
        <v>390</v>
      </c>
      <c r="C29" s="328" t="s">
        <v>40</v>
      </c>
      <c r="D29" s="337" t="s">
        <v>437</v>
      </c>
    </row>
    <row r="30" spans="1:5" ht="24" customHeight="1" x14ac:dyDescent="0.25">
      <c r="A30" s="331">
        <v>4</v>
      </c>
      <c r="B30" s="779" t="s">
        <v>627</v>
      </c>
      <c r="C30" s="780"/>
      <c r="D30" s="781"/>
    </row>
    <row r="31" spans="1:5" x14ac:dyDescent="0.25">
      <c r="A31" s="324" t="s">
        <v>391</v>
      </c>
      <c r="B31" s="332" t="s">
        <v>392</v>
      </c>
      <c r="C31" s="328" t="s">
        <v>427</v>
      </c>
      <c r="D31" s="337" t="s">
        <v>439</v>
      </c>
    </row>
    <row r="32" spans="1:5" x14ac:dyDescent="0.25">
      <c r="A32" s="324" t="s">
        <v>393</v>
      </c>
      <c r="B32" s="327" t="s">
        <v>394</v>
      </c>
      <c r="C32" s="328" t="s">
        <v>427</v>
      </c>
      <c r="D32" s="337" t="s">
        <v>439</v>
      </c>
    </row>
    <row r="33" spans="1:4" x14ac:dyDescent="0.25">
      <c r="A33" s="324" t="s">
        <v>395</v>
      </c>
      <c r="B33" s="327" t="s">
        <v>396</v>
      </c>
      <c r="C33" s="328" t="s">
        <v>427</v>
      </c>
      <c r="D33" s="337" t="s">
        <v>439</v>
      </c>
    </row>
    <row r="34" spans="1:4" x14ac:dyDescent="0.25">
      <c r="A34" s="324" t="s">
        <v>397</v>
      </c>
      <c r="B34" s="327" t="s">
        <v>398</v>
      </c>
      <c r="C34" s="328" t="s">
        <v>40</v>
      </c>
      <c r="D34" s="337" t="s">
        <v>439</v>
      </c>
    </row>
    <row r="35" spans="1:4" x14ac:dyDescent="0.25">
      <c r="A35" s="324" t="s">
        <v>399</v>
      </c>
      <c r="B35" s="327" t="s">
        <v>400</v>
      </c>
      <c r="C35" s="328" t="s">
        <v>40</v>
      </c>
      <c r="D35" s="337" t="s">
        <v>440</v>
      </c>
    </row>
    <row r="36" spans="1:4" x14ac:dyDescent="0.25">
      <c r="A36" s="330" t="s">
        <v>401</v>
      </c>
      <c r="B36" s="333" t="s">
        <v>402</v>
      </c>
      <c r="C36" s="328" t="s">
        <v>438</v>
      </c>
      <c r="D36" s="337" t="s">
        <v>440</v>
      </c>
    </row>
    <row r="37" spans="1:4" ht="27" customHeight="1" x14ac:dyDescent="0.25">
      <c r="A37" s="331">
        <v>5</v>
      </c>
      <c r="B37" s="793" t="s">
        <v>628</v>
      </c>
      <c r="C37" s="793"/>
      <c r="D37" s="793"/>
    </row>
    <row r="38" spans="1:4" x14ac:dyDescent="0.25">
      <c r="A38" s="324" t="s">
        <v>403</v>
      </c>
      <c r="B38" s="325" t="s">
        <v>404</v>
      </c>
      <c r="C38" s="328" t="s">
        <v>40</v>
      </c>
      <c r="D38" s="337" t="s">
        <v>441</v>
      </c>
    </row>
    <row r="39" spans="1:4" x14ac:dyDescent="0.25">
      <c r="A39" s="324" t="s">
        <v>405</v>
      </c>
      <c r="B39" s="327" t="s">
        <v>406</v>
      </c>
      <c r="C39" s="328" t="s">
        <v>40</v>
      </c>
      <c r="D39" s="337" t="s">
        <v>439</v>
      </c>
    </row>
    <row r="40" spans="1:4" x14ac:dyDescent="0.25">
      <c r="A40" s="324" t="s">
        <v>407</v>
      </c>
      <c r="B40" s="327" t="s">
        <v>408</v>
      </c>
      <c r="C40" s="328" t="s">
        <v>40</v>
      </c>
      <c r="D40" s="337" t="s">
        <v>439</v>
      </c>
    </row>
    <row r="41" spans="1:4" x14ac:dyDescent="0.25">
      <c r="A41" s="324" t="s">
        <v>409</v>
      </c>
      <c r="B41" s="325" t="s">
        <v>410</v>
      </c>
      <c r="C41" s="328" t="s">
        <v>40</v>
      </c>
      <c r="D41" s="337" t="s">
        <v>442</v>
      </c>
    </row>
    <row r="42" spans="1:4" x14ac:dyDescent="0.25">
      <c r="A42" s="331">
        <v>6</v>
      </c>
      <c r="B42" s="793" t="s">
        <v>411</v>
      </c>
      <c r="C42" s="793"/>
      <c r="D42" s="793"/>
    </row>
    <row r="43" spans="1:4" ht="24" x14ac:dyDescent="0.25">
      <c r="A43" s="324" t="s">
        <v>412</v>
      </c>
      <c r="B43" s="327" t="s">
        <v>443</v>
      </c>
      <c r="C43" s="328" t="s">
        <v>413</v>
      </c>
      <c r="D43" s="338" t="s">
        <v>444</v>
      </c>
    </row>
    <row r="44" spans="1:4" ht="36" x14ac:dyDescent="0.25">
      <c r="A44" s="324" t="s">
        <v>414</v>
      </c>
      <c r="B44" s="327" t="s">
        <v>445</v>
      </c>
      <c r="C44" s="328" t="s">
        <v>413</v>
      </c>
      <c r="D44" s="337" t="s">
        <v>439</v>
      </c>
    </row>
    <row r="45" spans="1:4" x14ac:dyDescent="0.25">
      <c r="A45" s="324" t="s">
        <v>415</v>
      </c>
      <c r="B45" s="327" t="s">
        <v>416</v>
      </c>
      <c r="C45" s="328" t="s">
        <v>413</v>
      </c>
      <c r="D45" s="338" t="s">
        <v>444</v>
      </c>
    </row>
    <row r="46" spans="1:4" ht="24" x14ac:dyDescent="0.25">
      <c r="A46" s="324" t="s">
        <v>417</v>
      </c>
      <c r="B46" s="299" t="s">
        <v>446</v>
      </c>
      <c r="C46" s="328" t="s">
        <v>447</v>
      </c>
      <c r="D46" s="337" t="s">
        <v>448</v>
      </c>
    </row>
    <row r="47" spans="1:4" x14ac:dyDescent="0.25">
      <c r="A47" s="343"/>
      <c r="B47" s="789"/>
      <c r="C47" s="789"/>
      <c r="D47" s="789"/>
    </row>
    <row r="48" spans="1:4" x14ac:dyDescent="0.25">
      <c r="A48" s="334"/>
      <c r="B48" s="341"/>
      <c r="C48" s="344"/>
      <c r="D48" s="345"/>
    </row>
    <row r="49" spans="1:4" x14ac:dyDescent="0.25">
      <c r="A49" s="334"/>
      <c r="B49" s="341"/>
      <c r="C49" s="344"/>
      <c r="D49" s="345"/>
    </row>
    <row r="50" spans="1:4" x14ac:dyDescent="0.25">
      <c r="A50" s="334"/>
      <c r="B50" s="341"/>
      <c r="C50" s="344"/>
      <c r="D50" s="345"/>
    </row>
    <row r="51" spans="1:4" x14ac:dyDescent="0.25">
      <c r="A51" s="334"/>
    </row>
    <row r="52" spans="1:4" x14ac:dyDescent="0.25">
      <c r="A52" s="334"/>
    </row>
    <row r="53" spans="1:4" x14ac:dyDescent="0.25">
      <c r="A53" s="334"/>
    </row>
    <row r="54" spans="1:4" x14ac:dyDescent="0.25">
      <c r="A54" s="334"/>
    </row>
    <row r="55" spans="1:4" x14ac:dyDescent="0.25">
      <c r="A55" s="334"/>
    </row>
    <row r="56" spans="1:4" x14ac:dyDescent="0.25">
      <c r="A56" s="334"/>
    </row>
    <row r="57" spans="1:4" x14ac:dyDescent="0.25">
      <c r="A57" s="334"/>
    </row>
    <row r="58" spans="1:4" x14ac:dyDescent="0.25">
      <c r="A58" s="334"/>
    </row>
    <row r="59" spans="1:4" x14ac:dyDescent="0.25">
      <c r="A59" s="334"/>
    </row>
    <row r="60" spans="1:4" x14ac:dyDescent="0.25">
      <c r="A60" s="334"/>
    </row>
    <row r="61" spans="1:4" x14ac:dyDescent="0.25">
      <c r="A61" s="334"/>
    </row>
    <row r="62" spans="1:4" x14ac:dyDescent="0.25">
      <c r="A62" s="334"/>
    </row>
    <row r="63" spans="1:4" x14ac:dyDescent="0.25">
      <c r="A63" s="334"/>
    </row>
    <row r="64" spans="1:4" x14ac:dyDescent="0.25">
      <c r="A64" s="334"/>
    </row>
    <row r="65" spans="1:1" x14ac:dyDescent="0.25">
      <c r="A65" s="334"/>
    </row>
    <row r="66" spans="1:1" x14ac:dyDescent="0.25">
      <c r="A66" s="334"/>
    </row>
    <row r="67" spans="1:1" x14ac:dyDescent="0.25">
      <c r="A67" s="334"/>
    </row>
    <row r="68" spans="1:1" x14ac:dyDescent="0.25">
      <c r="A68" s="334"/>
    </row>
    <row r="69" spans="1:1" x14ac:dyDescent="0.25">
      <c r="A69" s="334"/>
    </row>
    <row r="70" spans="1:1" x14ac:dyDescent="0.25">
      <c r="A70" s="334"/>
    </row>
    <row r="71" spans="1:1" x14ac:dyDescent="0.25">
      <c r="A71" s="334"/>
    </row>
    <row r="72" spans="1:1" x14ac:dyDescent="0.25">
      <c r="A72" s="334"/>
    </row>
    <row r="73" spans="1:1" x14ac:dyDescent="0.25">
      <c r="A73" s="334"/>
    </row>
    <row r="74" spans="1:1" x14ac:dyDescent="0.25">
      <c r="A74" s="334"/>
    </row>
    <row r="75" spans="1:1" x14ac:dyDescent="0.25">
      <c r="A75" s="334"/>
    </row>
    <row r="76" spans="1:1" x14ac:dyDescent="0.25">
      <c r="A76" s="334"/>
    </row>
    <row r="77" spans="1:1" x14ac:dyDescent="0.25">
      <c r="A77" s="334"/>
    </row>
    <row r="78" spans="1:1" x14ac:dyDescent="0.25">
      <c r="A78" s="334"/>
    </row>
    <row r="79" spans="1:1" x14ac:dyDescent="0.25">
      <c r="A79" s="334"/>
    </row>
    <row r="80" spans="1:1" x14ac:dyDescent="0.25">
      <c r="A80" s="334"/>
    </row>
    <row r="81" spans="1:1" x14ac:dyDescent="0.25">
      <c r="A81" s="334"/>
    </row>
    <row r="82" spans="1:1" x14ac:dyDescent="0.25">
      <c r="A82" s="334"/>
    </row>
    <row r="83" spans="1:1" x14ac:dyDescent="0.25">
      <c r="A83" s="334"/>
    </row>
    <row r="84" spans="1:1" x14ac:dyDescent="0.25">
      <c r="A84" s="334"/>
    </row>
    <row r="85" spans="1:1" x14ac:dyDescent="0.25">
      <c r="A85" s="334"/>
    </row>
    <row r="86" spans="1:1" x14ac:dyDescent="0.25">
      <c r="A86" s="334"/>
    </row>
    <row r="87" spans="1:1" x14ac:dyDescent="0.25">
      <c r="A87" s="334"/>
    </row>
    <row r="88" spans="1:1" x14ac:dyDescent="0.25">
      <c r="A88" s="334"/>
    </row>
    <row r="89" spans="1:1" x14ac:dyDescent="0.25">
      <c r="A89" s="334"/>
    </row>
    <row r="90" spans="1:1" x14ac:dyDescent="0.25">
      <c r="A90" s="334"/>
    </row>
    <row r="91" spans="1:1" x14ac:dyDescent="0.25">
      <c r="A91" s="334"/>
    </row>
    <row r="92" spans="1:1" x14ac:dyDescent="0.25">
      <c r="A92" s="334"/>
    </row>
    <row r="93" spans="1:1" x14ac:dyDescent="0.25">
      <c r="A93" s="334"/>
    </row>
    <row r="94" spans="1:1" x14ac:dyDescent="0.25">
      <c r="A94" s="334"/>
    </row>
    <row r="95" spans="1:1" x14ac:dyDescent="0.25">
      <c r="A95" s="334"/>
    </row>
    <row r="96" spans="1:1" x14ac:dyDescent="0.25">
      <c r="A96" s="334"/>
    </row>
    <row r="97" spans="1:1" x14ac:dyDescent="0.25">
      <c r="A97" s="334"/>
    </row>
    <row r="98" spans="1:1" x14ac:dyDescent="0.25">
      <c r="A98" s="334"/>
    </row>
    <row r="99" spans="1:1" x14ac:dyDescent="0.25">
      <c r="A99" s="334"/>
    </row>
    <row r="100" spans="1:1" x14ac:dyDescent="0.25">
      <c r="A100" s="334"/>
    </row>
    <row r="101" spans="1:1" x14ac:dyDescent="0.25">
      <c r="A101" s="334"/>
    </row>
    <row r="102" spans="1:1" x14ac:dyDescent="0.25">
      <c r="A102" s="334"/>
    </row>
    <row r="103" spans="1:1" x14ac:dyDescent="0.25">
      <c r="A103" s="334"/>
    </row>
    <row r="104" spans="1:1" x14ac:dyDescent="0.25">
      <c r="A104" s="334"/>
    </row>
    <row r="105" spans="1:1" x14ac:dyDescent="0.25">
      <c r="A105" s="334"/>
    </row>
    <row r="106" spans="1:1" x14ac:dyDescent="0.25">
      <c r="A106" s="334"/>
    </row>
    <row r="107" spans="1:1" x14ac:dyDescent="0.25">
      <c r="A107" s="334"/>
    </row>
    <row r="108" spans="1:1" x14ac:dyDescent="0.25">
      <c r="A108" s="334"/>
    </row>
    <row r="109" spans="1:1" x14ac:dyDescent="0.25">
      <c r="A109" s="334"/>
    </row>
    <row r="110" spans="1:1" x14ac:dyDescent="0.25">
      <c r="A110" s="334"/>
    </row>
    <row r="111" spans="1:1" x14ac:dyDescent="0.25">
      <c r="A111" s="334"/>
    </row>
    <row r="112" spans="1:1" x14ac:dyDescent="0.25">
      <c r="A112" s="334"/>
    </row>
    <row r="113" spans="1:1" x14ac:dyDescent="0.25">
      <c r="A113" s="334"/>
    </row>
    <row r="114" spans="1:1" x14ac:dyDescent="0.25">
      <c r="A114" s="334"/>
    </row>
    <row r="115" spans="1:1" x14ac:dyDescent="0.25">
      <c r="A115" s="334"/>
    </row>
    <row r="116" spans="1:1" x14ac:dyDescent="0.25">
      <c r="A116" s="334"/>
    </row>
    <row r="117" spans="1:1" x14ac:dyDescent="0.25">
      <c r="A117" s="334"/>
    </row>
    <row r="118" spans="1:1" x14ac:dyDescent="0.25">
      <c r="A118" s="334"/>
    </row>
    <row r="119" spans="1:1" x14ac:dyDescent="0.25">
      <c r="A119" s="334"/>
    </row>
    <row r="120" spans="1:1" x14ac:dyDescent="0.25">
      <c r="A120" s="334"/>
    </row>
    <row r="121" spans="1:1" x14ac:dyDescent="0.25">
      <c r="A121" s="334"/>
    </row>
    <row r="122" spans="1:1" x14ac:dyDescent="0.25">
      <c r="A122" s="334"/>
    </row>
    <row r="123" spans="1:1" x14ac:dyDescent="0.25">
      <c r="A123" s="334"/>
    </row>
    <row r="124" spans="1:1" x14ac:dyDescent="0.25">
      <c r="A124" s="334"/>
    </row>
    <row r="125" spans="1:1" x14ac:dyDescent="0.25">
      <c r="A125" s="334"/>
    </row>
    <row r="126" spans="1:1" x14ac:dyDescent="0.25">
      <c r="A126" s="334"/>
    </row>
    <row r="127" spans="1:1" x14ac:dyDescent="0.25">
      <c r="A127" s="334"/>
    </row>
    <row r="128" spans="1:1" x14ac:dyDescent="0.25">
      <c r="A128" s="334"/>
    </row>
    <row r="129" spans="1:1" x14ac:dyDescent="0.25">
      <c r="A129" s="334"/>
    </row>
    <row r="130" spans="1:1" x14ac:dyDescent="0.25">
      <c r="A130" s="334"/>
    </row>
    <row r="131" spans="1:1" x14ac:dyDescent="0.25">
      <c r="A131" s="334"/>
    </row>
    <row r="132" spans="1:1" x14ac:dyDescent="0.25">
      <c r="A132" s="334"/>
    </row>
    <row r="133" spans="1:1" x14ac:dyDescent="0.25">
      <c r="A133" s="334"/>
    </row>
    <row r="134" spans="1:1" x14ac:dyDescent="0.25">
      <c r="A134" s="334"/>
    </row>
    <row r="135" spans="1:1" x14ac:dyDescent="0.25">
      <c r="A135" s="334"/>
    </row>
    <row r="136" spans="1:1" x14ac:dyDescent="0.25">
      <c r="A136" s="334"/>
    </row>
    <row r="137" spans="1:1" x14ac:dyDescent="0.25">
      <c r="A137" s="334"/>
    </row>
    <row r="138" spans="1:1" x14ac:dyDescent="0.25">
      <c r="A138" s="334"/>
    </row>
    <row r="139" spans="1:1" x14ac:dyDescent="0.25">
      <c r="A139" s="334"/>
    </row>
    <row r="140" spans="1:1" x14ac:dyDescent="0.25">
      <c r="A140" s="334"/>
    </row>
    <row r="141" spans="1:1" x14ac:dyDescent="0.25">
      <c r="A141" s="334"/>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794"/>
      <c r="B1" s="795"/>
      <c r="C1" s="795"/>
      <c r="D1" s="795"/>
      <c r="E1" s="795"/>
      <c r="F1" s="795"/>
      <c r="G1" s="817" t="s">
        <v>37</v>
      </c>
      <c r="H1" s="818"/>
      <c r="I1" s="818"/>
      <c r="J1" s="818"/>
      <c r="K1" s="818"/>
      <c r="L1" s="819"/>
      <c r="M1" s="819"/>
      <c r="N1" s="819"/>
      <c r="O1" s="819"/>
      <c r="P1" s="819"/>
      <c r="Q1" s="819"/>
      <c r="R1" s="819"/>
      <c r="S1" s="819"/>
      <c r="T1" s="819"/>
      <c r="U1" s="819"/>
      <c r="V1" s="819"/>
      <c r="W1" s="819"/>
      <c r="X1" s="819"/>
      <c r="Y1" s="819"/>
      <c r="Z1" s="819"/>
      <c r="AA1" s="819"/>
      <c r="AB1" s="819"/>
      <c r="AC1" s="819"/>
      <c r="AD1" s="819"/>
      <c r="AE1" s="819"/>
      <c r="AF1" s="819"/>
      <c r="AG1" s="819"/>
      <c r="AH1" s="819"/>
      <c r="AI1" s="819"/>
      <c r="AJ1" s="819"/>
      <c r="AK1" s="819"/>
      <c r="AL1" s="819"/>
      <c r="AM1" s="819"/>
      <c r="AN1" s="819"/>
      <c r="AO1" s="819"/>
      <c r="AP1" s="819"/>
      <c r="AQ1" s="819"/>
      <c r="AR1" s="819"/>
      <c r="AS1" s="819"/>
      <c r="AT1" s="819"/>
      <c r="AU1" s="819"/>
      <c r="AV1" s="819"/>
      <c r="AW1" s="819"/>
      <c r="AX1" s="819"/>
      <c r="AY1" s="819"/>
      <c r="AZ1" s="819"/>
      <c r="BA1" s="819"/>
      <c r="BB1" s="819"/>
      <c r="BC1" s="819"/>
      <c r="BD1" s="819"/>
      <c r="BE1" s="819"/>
      <c r="BF1" s="819"/>
      <c r="BG1" s="819"/>
      <c r="BH1" s="819"/>
      <c r="BI1" s="819"/>
      <c r="BJ1" s="819"/>
      <c r="BK1" s="819"/>
      <c r="BL1" s="819"/>
      <c r="BM1" s="819"/>
      <c r="BN1" s="819"/>
      <c r="BO1" s="819"/>
      <c r="BP1" s="819"/>
      <c r="BQ1" s="819"/>
      <c r="BR1" s="819"/>
      <c r="BS1" s="819"/>
      <c r="BT1" s="819"/>
      <c r="BU1" s="819"/>
      <c r="BV1" s="819"/>
      <c r="BW1" s="819"/>
      <c r="BX1" s="819"/>
      <c r="BY1" s="819"/>
      <c r="BZ1" s="819"/>
      <c r="CA1" s="819"/>
      <c r="CB1" s="819"/>
      <c r="CC1" s="819"/>
      <c r="CD1" s="819"/>
      <c r="CE1" s="819"/>
      <c r="CF1" s="819"/>
      <c r="CG1" s="819"/>
      <c r="CH1" s="819"/>
      <c r="CI1" s="819"/>
      <c r="CJ1" s="819"/>
      <c r="CK1" s="819"/>
      <c r="CL1" s="819"/>
      <c r="CM1" s="819"/>
      <c r="CN1" s="819"/>
      <c r="CO1" s="819"/>
      <c r="CP1" s="819"/>
      <c r="CQ1" s="819"/>
      <c r="CR1" s="819"/>
      <c r="CS1" s="819"/>
      <c r="CT1" s="819"/>
      <c r="CU1" s="819"/>
      <c r="CV1" s="819"/>
      <c r="CW1" s="819"/>
      <c r="CX1" s="819"/>
      <c r="CY1" s="819"/>
      <c r="CZ1" s="819"/>
      <c r="DA1" s="819"/>
      <c r="DB1" s="819"/>
      <c r="DC1" s="819"/>
      <c r="DD1" s="819"/>
      <c r="DE1" s="819"/>
      <c r="DF1" s="819"/>
      <c r="DG1" s="820"/>
      <c r="DH1" s="832" t="s">
        <v>34</v>
      </c>
      <c r="DI1" s="832" t="s">
        <v>35</v>
      </c>
    </row>
    <row r="2" spans="1:113" s="1" customFormat="1" ht="15" customHeight="1" x14ac:dyDescent="0.25">
      <c r="A2" s="9"/>
      <c r="B2" s="826"/>
      <c r="C2" s="827"/>
      <c r="D2" s="827"/>
      <c r="E2" s="827"/>
      <c r="F2" s="827"/>
      <c r="G2" s="821" t="s">
        <v>21</v>
      </c>
      <c r="H2" s="822"/>
      <c r="I2" s="822"/>
      <c r="J2" s="822"/>
      <c r="K2" s="823"/>
      <c r="L2" s="821" t="s">
        <v>20</v>
      </c>
      <c r="M2" s="822"/>
      <c r="N2" s="822"/>
      <c r="O2" s="822"/>
      <c r="P2" s="823"/>
      <c r="Q2" s="821" t="s">
        <v>10</v>
      </c>
      <c r="R2" s="822"/>
      <c r="S2" s="822"/>
      <c r="T2" s="822"/>
      <c r="U2" s="823"/>
      <c r="V2" s="821" t="s">
        <v>11</v>
      </c>
      <c r="W2" s="822"/>
      <c r="X2" s="822"/>
      <c r="Y2" s="822"/>
      <c r="Z2" s="823"/>
      <c r="AA2" s="821" t="s">
        <v>8</v>
      </c>
      <c r="AB2" s="822"/>
      <c r="AC2" s="822"/>
      <c r="AD2" s="822"/>
      <c r="AE2" s="823"/>
      <c r="AF2" s="821" t="s">
        <v>12</v>
      </c>
      <c r="AG2" s="822"/>
      <c r="AH2" s="822"/>
      <c r="AI2" s="822"/>
      <c r="AJ2" s="823"/>
      <c r="AK2" s="821" t="s">
        <v>6</v>
      </c>
      <c r="AL2" s="822"/>
      <c r="AM2" s="822"/>
      <c r="AN2" s="822"/>
      <c r="AO2" s="823"/>
      <c r="AP2" s="821" t="s">
        <v>5</v>
      </c>
      <c r="AQ2" s="822"/>
      <c r="AR2" s="822"/>
      <c r="AS2" s="822"/>
      <c r="AT2" s="823"/>
      <c r="AU2" s="821" t="s">
        <v>16</v>
      </c>
      <c r="AV2" s="822"/>
      <c r="AW2" s="822"/>
      <c r="AX2" s="822"/>
      <c r="AY2" s="823"/>
      <c r="AZ2" s="821" t="s">
        <v>15</v>
      </c>
      <c r="BA2" s="822"/>
      <c r="BB2" s="822"/>
      <c r="BC2" s="822"/>
      <c r="BD2" s="823"/>
      <c r="BE2" s="821" t="s">
        <v>22</v>
      </c>
      <c r="BF2" s="822"/>
      <c r="BG2" s="822"/>
      <c r="BH2" s="822"/>
      <c r="BI2" s="823"/>
      <c r="BJ2" s="821" t="s">
        <v>17</v>
      </c>
      <c r="BK2" s="822"/>
      <c r="BL2" s="822"/>
      <c r="BM2" s="822"/>
      <c r="BN2" s="823"/>
      <c r="BO2" s="821" t="s">
        <v>24</v>
      </c>
      <c r="BP2" s="822"/>
      <c r="BQ2" s="822"/>
      <c r="BR2" s="822"/>
      <c r="BS2" s="823"/>
      <c r="BT2" s="821" t="s">
        <v>7</v>
      </c>
      <c r="BU2" s="822"/>
      <c r="BV2" s="822"/>
      <c r="BW2" s="822"/>
      <c r="BX2" s="823"/>
      <c r="BY2" s="821" t="s">
        <v>23</v>
      </c>
      <c r="BZ2" s="822"/>
      <c r="CA2" s="822"/>
      <c r="CB2" s="822"/>
      <c r="CC2" s="823"/>
      <c r="CD2" s="821" t="s">
        <v>14</v>
      </c>
      <c r="CE2" s="822"/>
      <c r="CF2" s="822"/>
      <c r="CG2" s="822"/>
      <c r="CH2" s="823"/>
      <c r="CI2" s="821" t="s">
        <v>18</v>
      </c>
      <c r="CJ2" s="822"/>
      <c r="CK2" s="822"/>
      <c r="CL2" s="822"/>
      <c r="CM2" s="823"/>
      <c r="CN2" s="821" t="s">
        <v>4</v>
      </c>
      <c r="CO2" s="822"/>
      <c r="CP2" s="822"/>
      <c r="CQ2" s="822"/>
      <c r="CR2" s="823"/>
      <c r="CS2" s="821" t="s">
        <v>9</v>
      </c>
      <c r="CT2" s="822"/>
      <c r="CU2" s="822"/>
      <c r="CV2" s="822"/>
      <c r="CW2" s="823"/>
      <c r="CX2" s="821" t="s">
        <v>13</v>
      </c>
      <c r="CY2" s="822"/>
      <c r="CZ2" s="822"/>
      <c r="DA2" s="822"/>
      <c r="DB2" s="823"/>
      <c r="DC2" s="821" t="s">
        <v>19</v>
      </c>
      <c r="DD2" s="822"/>
      <c r="DE2" s="822"/>
      <c r="DF2" s="822"/>
      <c r="DG2" s="823"/>
      <c r="DH2" s="833"/>
      <c r="DI2" s="833"/>
    </row>
    <row r="3" spans="1:113" s="1" customFormat="1" ht="21.75" customHeight="1" x14ac:dyDescent="0.25">
      <c r="A3" s="804" t="s">
        <v>38</v>
      </c>
      <c r="B3" s="10" t="s">
        <v>25</v>
      </c>
      <c r="C3" s="826"/>
      <c r="D3" s="827"/>
      <c r="E3" s="827"/>
      <c r="F3" s="827"/>
      <c r="G3" s="796" t="s">
        <v>1</v>
      </c>
      <c r="H3" s="797"/>
      <c r="I3" s="797"/>
      <c r="J3" s="797" t="s">
        <v>3</v>
      </c>
      <c r="K3" s="798"/>
      <c r="L3" s="796" t="s">
        <v>1</v>
      </c>
      <c r="M3" s="797"/>
      <c r="N3" s="797"/>
      <c r="O3" s="797" t="s">
        <v>3</v>
      </c>
      <c r="P3" s="798"/>
      <c r="Q3" s="796" t="s">
        <v>1</v>
      </c>
      <c r="R3" s="797"/>
      <c r="S3" s="797"/>
      <c r="T3" s="797" t="s">
        <v>3</v>
      </c>
      <c r="U3" s="798"/>
      <c r="V3" s="796" t="s">
        <v>1</v>
      </c>
      <c r="W3" s="797"/>
      <c r="X3" s="797"/>
      <c r="Y3" s="797" t="s">
        <v>3</v>
      </c>
      <c r="Z3" s="798"/>
      <c r="AA3" s="796" t="s">
        <v>1</v>
      </c>
      <c r="AB3" s="797"/>
      <c r="AC3" s="797"/>
      <c r="AD3" s="797" t="s">
        <v>3</v>
      </c>
      <c r="AE3" s="798"/>
      <c r="AF3" s="796" t="s">
        <v>1</v>
      </c>
      <c r="AG3" s="797"/>
      <c r="AH3" s="797"/>
      <c r="AI3" s="797" t="s">
        <v>3</v>
      </c>
      <c r="AJ3" s="798"/>
      <c r="AK3" s="796" t="s">
        <v>1</v>
      </c>
      <c r="AL3" s="797"/>
      <c r="AM3" s="797"/>
      <c r="AN3" s="797" t="s">
        <v>3</v>
      </c>
      <c r="AO3" s="798"/>
      <c r="AP3" s="796" t="s">
        <v>1</v>
      </c>
      <c r="AQ3" s="797"/>
      <c r="AR3" s="797"/>
      <c r="AS3" s="797" t="s">
        <v>3</v>
      </c>
      <c r="AT3" s="798"/>
      <c r="AU3" s="796" t="s">
        <v>1</v>
      </c>
      <c r="AV3" s="797"/>
      <c r="AW3" s="797"/>
      <c r="AX3" s="797" t="s">
        <v>3</v>
      </c>
      <c r="AY3" s="798"/>
      <c r="AZ3" s="796" t="s">
        <v>1</v>
      </c>
      <c r="BA3" s="797"/>
      <c r="BB3" s="797"/>
      <c r="BC3" s="797" t="s">
        <v>3</v>
      </c>
      <c r="BD3" s="798"/>
      <c r="BE3" s="796" t="s">
        <v>1</v>
      </c>
      <c r="BF3" s="797"/>
      <c r="BG3" s="797"/>
      <c r="BH3" s="797" t="s">
        <v>3</v>
      </c>
      <c r="BI3" s="798"/>
      <c r="BJ3" s="796" t="s">
        <v>1</v>
      </c>
      <c r="BK3" s="797"/>
      <c r="BL3" s="797"/>
      <c r="BM3" s="797" t="s">
        <v>3</v>
      </c>
      <c r="BN3" s="798"/>
      <c r="BO3" s="796" t="s">
        <v>1</v>
      </c>
      <c r="BP3" s="797"/>
      <c r="BQ3" s="797"/>
      <c r="BR3" s="797" t="s">
        <v>3</v>
      </c>
      <c r="BS3" s="798"/>
      <c r="BT3" s="796" t="s">
        <v>1</v>
      </c>
      <c r="BU3" s="797"/>
      <c r="BV3" s="797"/>
      <c r="BW3" s="797" t="s">
        <v>3</v>
      </c>
      <c r="BX3" s="798"/>
      <c r="BY3" s="796" t="s">
        <v>1</v>
      </c>
      <c r="BZ3" s="797"/>
      <c r="CA3" s="797"/>
      <c r="CB3" s="797" t="s">
        <v>3</v>
      </c>
      <c r="CC3" s="798"/>
      <c r="CD3" s="796" t="s">
        <v>1</v>
      </c>
      <c r="CE3" s="797"/>
      <c r="CF3" s="797"/>
      <c r="CG3" s="797" t="s">
        <v>3</v>
      </c>
      <c r="CH3" s="798"/>
      <c r="CI3" s="796" t="s">
        <v>1</v>
      </c>
      <c r="CJ3" s="797"/>
      <c r="CK3" s="797"/>
      <c r="CL3" s="797" t="s">
        <v>3</v>
      </c>
      <c r="CM3" s="798"/>
      <c r="CN3" s="796" t="s">
        <v>1</v>
      </c>
      <c r="CO3" s="797"/>
      <c r="CP3" s="797"/>
      <c r="CQ3" s="797" t="s">
        <v>3</v>
      </c>
      <c r="CR3" s="798"/>
      <c r="CS3" s="796" t="s">
        <v>1</v>
      </c>
      <c r="CT3" s="797"/>
      <c r="CU3" s="797"/>
      <c r="CV3" s="797" t="s">
        <v>3</v>
      </c>
      <c r="CW3" s="798"/>
      <c r="CX3" s="796" t="s">
        <v>1</v>
      </c>
      <c r="CY3" s="797"/>
      <c r="CZ3" s="797"/>
      <c r="DA3" s="797" t="s">
        <v>3</v>
      </c>
      <c r="DB3" s="798"/>
      <c r="DC3" s="796" t="s">
        <v>1</v>
      </c>
      <c r="DD3" s="797"/>
      <c r="DE3" s="797"/>
      <c r="DF3" s="797" t="s">
        <v>3</v>
      </c>
      <c r="DG3" s="798"/>
      <c r="DH3" s="833"/>
      <c r="DI3" s="833"/>
    </row>
    <row r="4" spans="1:113" s="1" customFormat="1" ht="15" customHeight="1" x14ac:dyDescent="0.25">
      <c r="A4" s="805"/>
      <c r="B4" s="824"/>
      <c r="C4" s="834" t="s">
        <v>30</v>
      </c>
      <c r="D4" s="835"/>
      <c r="E4" s="836"/>
      <c r="F4" s="11" t="s">
        <v>31</v>
      </c>
      <c r="G4" s="813">
        <v>13</v>
      </c>
      <c r="H4" s="806"/>
      <c r="I4" s="806"/>
      <c r="J4" s="806">
        <v>21</v>
      </c>
      <c r="K4" s="807"/>
      <c r="L4" s="813"/>
      <c r="M4" s="806"/>
      <c r="N4" s="806"/>
      <c r="O4" s="806"/>
      <c r="P4" s="807"/>
      <c r="Q4" s="813"/>
      <c r="R4" s="806"/>
      <c r="S4" s="806"/>
      <c r="T4" s="806"/>
      <c r="U4" s="807"/>
      <c r="V4" s="813"/>
      <c r="W4" s="806"/>
      <c r="X4" s="806"/>
      <c r="Y4" s="806"/>
      <c r="Z4" s="807"/>
      <c r="AA4" s="813"/>
      <c r="AB4" s="806"/>
      <c r="AC4" s="806"/>
      <c r="AD4" s="806"/>
      <c r="AE4" s="807"/>
      <c r="AF4" s="813"/>
      <c r="AG4" s="806"/>
      <c r="AH4" s="806"/>
      <c r="AI4" s="806"/>
      <c r="AJ4" s="807"/>
      <c r="AK4" s="813"/>
      <c r="AL4" s="806"/>
      <c r="AM4" s="806"/>
      <c r="AN4" s="806"/>
      <c r="AO4" s="807"/>
      <c r="AP4" s="813"/>
      <c r="AQ4" s="806"/>
      <c r="AR4" s="806"/>
      <c r="AS4" s="806"/>
      <c r="AT4" s="807"/>
      <c r="AU4" s="813"/>
      <c r="AV4" s="806"/>
      <c r="AW4" s="806"/>
      <c r="AX4" s="806"/>
      <c r="AY4" s="807"/>
      <c r="AZ4" s="813"/>
      <c r="BA4" s="806"/>
      <c r="BB4" s="806"/>
      <c r="BC4" s="806"/>
      <c r="BD4" s="807"/>
      <c r="BE4" s="813"/>
      <c r="BF4" s="806"/>
      <c r="BG4" s="806"/>
      <c r="BH4" s="806"/>
      <c r="BI4" s="807"/>
      <c r="BJ4" s="813"/>
      <c r="BK4" s="806"/>
      <c r="BL4" s="806"/>
      <c r="BM4" s="806"/>
      <c r="BN4" s="807"/>
      <c r="BO4" s="813"/>
      <c r="BP4" s="806"/>
      <c r="BQ4" s="806"/>
      <c r="BR4" s="806"/>
      <c r="BS4" s="807"/>
      <c r="BT4" s="813"/>
      <c r="BU4" s="806"/>
      <c r="BV4" s="806"/>
      <c r="BW4" s="806"/>
      <c r="BX4" s="807"/>
      <c r="BY4" s="813"/>
      <c r="BZ4" s="806"/>
      <c r="CA4" s="806"/>
      <c r="CB4" s="806"/>
      <c r="CC4" s="807"/>
      <c r="CD4" s="813"/>
      <c r="CE4" s="806"/>
      <c r="CF4" s="806"/>
      <c r="CG4" s="806"/>
      <c r="CH4" s="807"/>
      <c r="CI4" s="813"/>
      <c r="CJ4" s="806"/>
      <c r="CK4" s="806"/>
      <c r="CL4" s="806"/>
      <c r="CM4" s="807"/>
      <c r="CN4" s="813"/>
      <c r="CO4" s="806"/>
      <c r="CP4" s="806"/>
      <c r="CQ4" s="806"/>
      <c r="CR4" s="807"/>
      <c r="CS4" s="813"/>
      <c r="CT4" s="806"/>
      <c r="CU4" s="806"/>
      <c r="CV4" s="806"/>
      <c r="CW4" s="807"/>
      <c r="CX4" s="813"/>
      <c r="CY4" s="806"/>
      <c r="CZ4" s="806"/>
      <c r="DA4" s="806"/>
      <c r="DB4" s="807"/>
      <c r="DC4" s="813"/>
      <c r="DD4" s="806"/>
      <c r="DE4" s="806"/>
      <c r="DF4" s="806"/>
      <c r="DG4" s="807"/>
      <c r="DH4" s="833"/>
      <c r="DI4" s="833"/>
    </row>
    <row r="5" spans="1:113" s="1" customFormat="1" x14ac:dyDescent="0.25">
      <c r="A5" s="805"/>
      <c r="B5" s="825"/>
      <c r="C5" s="837"/>
      <c r="D5" s="838"/>
      <c r="E5" s="839"/>
      <c r="F5" s="11" t="s">
        <v>32</v>
      </c>
      <c r="G5" s="813">
        <v>5</v>
      </c>
      <c r="H5" s="806"/>
      <c r="I5" s="806"/>
      <c r="J5" s="806"/>
      <c r="K5" s="807"/>
      <c r="L5" s="813"/>
      <c r="M5" s="806"/>
      <c r="N5" s="806"/>
      <c r="O5" s="806"/>
      <c r="P5" s="807"/>
      <c r="Q5" s="813"/>
      <c r="R5" s="806"/>
      <c r="S5" s="806"/>
      <c r="T5" s="806"/>
      <c r="U5" s="807"/>
      <c r="V5" s="813"/>
      <c r="W5" s="806"/>
      <c r="X5" s="806"/>
      <c r="Y5" s="806"/>
      <c r="Z5" s="807"/>
      <c r="AA5" s="813"/>
      <c r="AB5" s="806"/>
      <c r="AC5" s="806"/>
      <c r="AD5" s="806"/>
      <c r="AE5" s="807"/>
      <c r="AF5" s="813"/>
      <c r="AG5" s="806"/>
      <c r="AH5" s="806"/>
      <c r="AI5" s="806"/>
      <c r="AJ5" s="807"/>
      <c r="AK5" s="813"/>
      <c r="AL5" s="806"/>
      <c r="AM5" s="806"/>
      <c r="AN5" s="806"/>
      <c r="AO5" s="807"/>
      <c r="AP5" s="813"/>
      <c r="AQ5" s="806"/>
      <c r="AR5" s="806"/>
      <c r="AS5" s="806"/>
      <c r="AT5" s="807"/>
      <c r="AU5" s="813"/>
      <c r="AV5" s="806"/>
      <c r="AW5" s="806"/>
      <c r="AX5" s="806"/>
      <c r="AY5" s="807"/>
      <c r="AZ5" s="813"/>
      <c r="BA5" s="806"/>
      <c r="BB5" s="806"/>
      <c r="BC5" s="806"/>
      <c r="BD5" s="807"/>
      <c r="BE5" s="813"/>
      <c r="BF5" s="806"/>
      <c r="BG5" s="806"/>
      <c r="BH5" s="806"/>
      <c r="BI5" s="807"/>
      <c r="BJ5" s="813"/>
      <c r="BK5" s="806"/>
      <c r="BL5" s="806"/>
      <c r="BM5" s="806"/>
      <c r="BN5" s="807"/>
      <c r="BO5" s="813"/>
      <c r="BP5" s="806"/>
      <c r="BQ5" s="806"/>
      <c r="BR5" s="806"/>
      <c r="BS5" s="807"/>
      <c r="BT5" s="813"/>
      <c r="BU5" s="806"/>
      <c r="BV5" s="806"/>
      <c r="BW5" s="806"/>
      <c r="BX5" s="807"/>
      <c r="BY5" s="813"/>
      <c r="BZ5" s="806"/>
      <c r="CA5" s="806"/>
      <c r="CB5" s="806"/>
      <c r="CC5" s="807"/>
      <c r="CD5" s="813"/>
      <c r="CE5" s="806"/>
      <c r="CF5" s="806"/>
      <c r="CG5" s="806"/>
      <c r="CH5" s="807"/>
      <c r="CI5" s="813"/>
      <c r="CJ5" s="806"/>
      <c r="CK5" s="806"/>
      <c r="CL5" s="806"/>
      <c r="CM5" s="807"/>
      <c r="CN5" s="813"/>
      <c r="CO5" s="806"/>
      <c r="CP5" s="806"/>
      <c r="CQ5" s="806"/>
      <c r="CR5" s="807"/>
      <c r="CS5" s="813"/>
      <c r="CT5" s="806"/>
      <c r="CU5" s="806"/>
      <c r="CV5" s="806"/>
      <c r="CW5" s="807"/>
      <c r="CX5" s="813"/>
      <c r="CY5" s="806"/>
      <c r="CZ5" s="806"/>
      <c r="DA5" s="806"/>
      <c r="DB5" s="807"/>
      <c r="DC5" s="813"/>
      <c r="DD5" s="806"/>
      <c r="DE5" s="806"/>
      <c r="DF5" s="806"/>
      <c r="DG5" s="807"/>
      <c r="DH5" s="833"/>
      <c r="DI5" s="833"/>
    </row>
    <row r="6" spans="1:113" s="1" customFormat="1" x14ac:dyDescent="0.25">
      <c r="A6" s="805"/>
      <c r="B6" s="825"/>
      <c r="C6" s="840"/>
      <c r="D6" s="841"/>
      <c r="E6" s="842"/>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833"/>
      <c r="DI6" s="833"/>
    </row>
    <row r="7" spans="1:113" s="1" customFormat="1" ht="47.25" customHeight="1" thickBot="1" x14ac:dyDescent="0.3">
      <c r="A7" s="805"/>
      <c r="B7" s="825"/>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833"/>
      <c r="DI7" s="833"/>
    </row>
    <row r="8" spans="1:113" x14ac:dyDescent="0.25">
      <c r="A8" s="814" t="s">
        <v>21</v>
      </c>
      <c r="B8" s="799" t="s">
        <v>1</v>
      </c>
      <c r="C8" s="808">
        <v>13</v>
      </c>
      <c r="D8" s="808">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815"/>
      <c r="B9" s="800"/>
      <c r="C9" s="809"/>
      <c r="D9" s="809"/>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815"/>
      <c r="B10" s="801"/>
      <c r="C10" s="810"/>
      <c r="D10" s="810"/>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815"/>
      <c r="B11" s="802" t="s">
        <v>3</v>
      </c>
      <c r="C11" s="811">
        <v>21</v>
      </c>
      <c r="D11" s="811"/>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816"/>
      <c r="B12" s="803"/>
      <c r="C12" s="812"/>
      <c r="D12" s="812"/>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814" t="s">
        <v>20</v>
      </c>
      <c r="B13" s="799" t="s">
        <v>1</v>
      </c>
      <c r="C13" s="808"/>
      <c r="D13" s="808"/>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815"/>
      <c r="B14" s="800"/>
      <c r="C14" s="809"/>
      <c r="D14" s="809"/>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815"/>
      <c r="B15" s="801"/>
      <c r="C15" s="810"/>
      <c r="D15" s="810"/>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815"/>
      <c r="B16" s="802" t="s">
        <v>3</v>
      </c>
      <c r="C16" s="811"/>
      <c r="D16" s="811"/>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816"/>
      <c r="B17" s="803"/>
      <c r="C17" s="812"/>
      <c r="D17" s="812"/>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814" t="s">
        <v>10</v>
      </c>
      <c r="B18" s="799" t="s">
        <v>1</v>
      </c>
      <c r="C18" s="808"/>
      <c r="D18" s="808"/>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815"/>
      <c r="B19" s="800"/>
      <c r="C19" s="809"/>
      <c r="D19" s="809"/>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815"/>
      <c r="B20" s="801"/>
      <c r="C20" s="810"/>
      <c r="D20" s="810"/>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815"/>
      <c r="B21" s="802" t="s">
        <v>3</v>
      </c>
      <c r="C21" s="811"/>
      <c r="D21" s="811"/>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816"/>
      <c r="B22" s="803"/>
      <c r="C22" s="812"/>
      <c r="D22" s="812"/>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814" t="s">
        <v>11</v>
      </c>
      <c r="B23" s="799" t="s">
        <v>1</v>
      </c>
      <c r="C23" s="808"/>
      <c r="D23" s="808"/>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815"/>
      <c r="B24" s="800"/>
      <c r="C24" s="809"/>
      <c r="D24" s="809"/>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815"/>
      <c r="B25" s="801"/>
      <c r="C25" s="810"/>
      <c r="D25" s="810"/>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815"/>
      <c r="B26" s="802" t="s">
        <v>3</v>
      </c>
      <c r="C26" s="811"/>
      <c r="D26" s="811"/>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816"/>
      <c r="B27" s="803"/>
      <c r="C27" s="812"/>
      <c r="D27" s="812"/>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814" t="s">
        <v>8</v>
      </c>
      <c r="B28" s="799" t="s">
        <v>1</v>
      </c>
      <c r="C28" s="808"/>
      <c r="D28" s="808"/>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815"/>
      <c r="B29" s="800"/>
      <c r="C29" s="809"/>
      <c r="D29" s="809"/>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815"/>
      <c r="B30" s="801"/>
      <c r="C30" s="810"/>
      <c r="D30" s="810"/>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815"/>
      <c r="B31" s="802" t="s">
        <v>3</v>
      </c>
      <c r="C31" s="811"/>
      <c r="D31" s="811"/>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816"/>
      <c r="B32" s="803"/>
      <c r="C32" s="812"/>
      <c r="D32" s="812"/>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814" t="s">
        <v>12</v>
      </c>
      <c r="B33" s="799" t="s">
        <v>1</v>
      </c>
      <c r="C33" s="808"/>
      <c r="D33" s="808"/>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815"/>
      <c r="B34" s="800"/>
      <c r="C34" s="809"/>
      <c r="D34" s="809"/>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815"/>
      <c r="B35" s="801"/>
      <c r="C35" s="810"/>
      <c r="D35" s="810"/>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815"/>
      <c r="B36" s="802" t="s">
        <v>3</v>
      </c>
      <c r="C36" s="811"/>
      <c r="D36" s="811"/>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816"/>
      <c r="B37" s="803"/>
      <c r="C37" s="812"/>
      <c r="D37" s="812"/>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814" t="s">
        <v>6</v>
      </c>
      <c r="B38" s="799" t="s">
        <v>1</v>
      </c>
      <c r="C38" s="808"/>
      <c r="D38" s="808"/>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815"/>
      <c r="B39" s="800"/>
      <c r="C39" s="809"/>
      <c r="D39" s="809"/>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815"/>
      <c r="B40" s="801"/>
      <c r="C40" s="810"/>
      <c r="D40" s="810"/>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815"/>
      <c r="B41" s="802" t="s">
        <v>3</v>
      </c>
      <c r="C41" s="811"/>
      <c r="D41" s="811"/>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816"/>
      <c r="B42" s="803"/>
      <c r="C42" s="812"/>
      <c r="D42" s="812"/>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814" t="s">
        <v>5</v>
      </c>
      <c r="B43" s="799" t="s">
        <v>1</v>
      </c>
      <c r="C43" s="808"/>
      <c r="D43" s="808"/>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815"/>
      <c r="B44" s="800"/>
      <c r="C44" s="809"/>
      <c r="D44" s="809"/>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815"/>
      <c r="B45" s="801"/>
      <c r="C45" s="810"/>
      <c r="D45" s="810"/>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815"/>
      <c r="B46" s="802" t="s">
        <v>3</v>
      </c>
      <c r="C46" s="811"/>
      <c r="D46" s="811"/>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816"/>
      <c r="B47" s="803"/>
      <c r="C47" s="812"/>
      <c r="D47" s="812"/>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814" t="s">
        <v>16</v>
      </c>
      <c r="B48" s="799" t="s">
        <v>1</v>
      </c>
      <c r="C48" s="808"/>
      <c r="D48" s="808"/>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815"/>
      <c r="B49" s="800"/>
      <c r="C49" s="809"/>
      <c r="D49" s="809"/>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815"/>
      <c r="B50" s="801"/>
      <c r="C50" s="810"/>
      <c r="D50" s="810"/>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815"/>
      <c r="B51" s="802" t="s">
        <v>3</v>
      </c>
      <c r="C51" s="811"/>
      <c r="D51" s="811"/>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816"/>
      <c r="B52" s="803"/>
      <c r="C52" s="812"/>
      <c r="D52" s="812"/>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814" t="s">
        <v>15</v>
      </c>
      <c r="B53" s="799" t="s">
        <v>1</v>
      </c>
      <c r="C53" s="808"/>
      <c r="D53" s="808"/>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815"/>
      <c r="B54" s="800"/>
      <c r="C54" s="809"/>
      <c r="D54" s="809"/>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815"/>
      <c r="B55" s="801"/>
      <c r="C55" s="810"/>
      <c r="D55" s="810"/>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815"/>
      <c r="B56" s="802" t="s">
        <v>3</v>
      </c>
      <c r="C56" s="811"/>
      <c r="D56" s="811"/>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816"/>
      <c r="B57" s="803"/>
      <c r="C57" s="812"/>
      <c r="D57" s="812"/>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814" t="s">
        <v>22</v>
      </c>
      <c r="B58" s="799" t="s">
        <v>1</v>
      </c>
      <c r="C58" s="808"/>
      <c r="D58" s="808"/>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815"/>
      <c r="B59" s="800"/>
      <c r="C59" s="809"/>
      <c r="D59" s="809"/>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815"/>
      <c r="B60" s="801"/>
      <c r="C60" s="810"/>
      <c r="D60" s="810"/>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815"/>
      <c r="B61" s="802" t="s">
        <v>3</v>
      </c>
      <c r="C61" s="811"/>
      <c r="D61" s="811"/>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816"/>
      <c r="B62" s="803"/>
      <c r="C62" s="812"/>
      <c r="D62" s="812"/>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814" t="s">
        <v>17</v>
      </c>
      <c r="B63" s="799" t="s">
        <v>1</v>
      </c>
      <c r="C63" s="808"/>
      <c r="D63" s="808"/>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815"/>
      <c r="B64" s="800"/>
      <c r="C64" s="809"/>
      <c r="D64" s="809"/>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815"/>
      <c r="B65" s="801"/>
      <c r="C65" s="810"/>
      <c r="D65" s="810"/>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815"/>
      <c r="B66" s="802" t="s">
        <v>3</v>
      </c>
      <c r="C66" s="811"/>
      <c r="D66" s="811"/>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816"/>
      <c r="B67" s="803"/>
      <c r="C67" s="812"/>
      <c r="D67" s="812"/>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814" t="s">
        <v>24</v>
      </c>
      <c r="B68" s="799" t="s">
        <v>1</v>
      </c>
      <c r="C68" s="808"/>
      <c r="D68" s="808"/>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815"/>
      <c r="B69" s="800"/>
      <c r="C69" s="809"/>
      <c r="D69" s="809"/>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815"/>
      <c r="B70" s="801"/>
      <c r="C70" s="810"/>
      <c r="D70" s="810"/>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815"/>
      <c r="B71" s="802" t="s">
        <v>3</v>
      </c>
      <c r="C71" s="811"/>
      <c r="D71" s="811"/>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816"/>
      <c r="B72" s="803"/>
      <c r="C72" s="812"/>
      <c r="D72" s="812"/>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814" t="s">
        <v>7</v>
      </c>
      <c r="B73" s="799" t="s">
        <v>1</v>
      </c>
      <c r="C73" s="808"/>
      <c r="D73" s="808"/>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815"/>
      <c r="B74" s="800"/>
      <c r="C74" s="809"/>
      <c r="D74" s="809"/>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815"/>
      <c r="B75" s="801"/>
      <c r="C75" s="810"/>
      <c r="D75" s="810"/>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815"/>
      <c r="B76" s="802" t="s">
        <v>3</v>
      </c>
      <c r="C76" s="811"/>
      <c r="D76" s="811"/>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816"/>
      <c r="B77" s="803"/>
      <c r="C77" s="812"/>
      <c r="D77" s="812"/>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814" t="s">
        <v>23</v>
      </c>
      <c r="B78" s="799" t="s">
        <v>1</v>
      </c>
      <c r="C78" s="808"/>
      <c r="D78" s="808"/>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815"/>
      <c r="B79" s="800"/>
      <c r="C79" s="809"/>
      <c r="D79" s="809"/>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815"/>
      <c r="B80" s="801"/>
      <c r="C80" s="810"/>
      <c r="D80" s="810"/>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815"/>
      <c r="B81" s="802" t="s">
        <v>3</v>
      </c>
      <c r="C81" s="811"/>
      <c r="D81" s="811"/>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816"/>
      <c r="B82" s="803"/>
      <c r="C82" s="812"/>
      <c r="D82" s="812"/>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814" t="s">
        <v>14</v>
      </c>
      <c r="B83" s="799" t="s">
        <v>1</v>
      </c>
      <c r="C83" s="808"/>
      <c r="D83" s="808"/>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815"/>
      <c r="B84" s="800"/>
      <c r="C84" s="809"/>
      <c r="D84" s="809"/>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815"/>
      <c r="B85" s="801"/>
      <c r="C85" s="810"/>
      <c r="D85" s="810"/>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815"/>
      <c r="B86" s="802" t="s">
        <v>3</v>
      </c>
      <c r="C86" s="811"/>
      <c r="D86" s="811"/>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816"/>
      <c r="B87" s="803"/>
      <c r="C87" s="812"/>
      <c r="D87" s="812"/>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814" t="s">
        <v>18</v>
      </c>
      <c r="B88" s="799" t="s">
        <v>1</v>
      </c>
      <c r="C88" s="808"/>
      <c r="D88" s="808"/>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815"/>
      <c r="B89" s="800"/>
      <c r="C89" s="809"/>
      <c r="D89" s="809"/>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815"/>
      <c r="B90" s="801"/>
      <c r="C90" s="810"/>
      <c r="D90" s="810"/>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815"/>
      <c r="B91" s="802" t="s">
        <v>3</v>
      </c>
      <c r="C91" s="811"/>
      <c r="D91" s="811"/>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816"/>
      <c r="B92" s="803"/>
      <c r="C92" s="812"/>
      <c r="D92" s="812"/>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814" t="s">
        <v>4</v>
      </c>
      <c r="B93" s="799" t="s">
        <v>1</v>
      </c>
      <c r="C93" s="808"/>
      <c r="D93" s="808"/>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815"/>
      <c r="B94" s="800"/>
      <c r="C94" s="809"/>
      <c r="D94" s="809"/>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815"/>
      <c r="B95" s="801"/>
      <c r="C95" s="810"/>
      <c r="D95" s="810"/>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815"/>
      <c r="B96" s="802" t="s">
        <v>3</v>
      </c>
      <c r="C96" s="811"/>
      <c r="D96" s="811"/>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816"/>
      <c r="B97" s="803"/>
      <c r="C97" s="812"/>
      <c r="D97" s="812"/>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814" t="s">
        <v>9</v>
      </c>
      <c r="B98" s="799" t="s">
        <v>1</v>
      </c>
      <c r="C98" s="808"/>
      <c r="D98" s="808"/>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815"/>
      <c r="B99" s="800"/>
      <c r="C99" s="809"/>
      <c r="D99" s="809"/>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815"/>
      <c r="B100" s="801"/>
      <c r="C100" s="810"/>
      <c r="D100" s="810"/>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815"/>
      <c r="B101" s="802" t="s">
        <v>3</v>
      </c>
      <c r="C101" s="811"/>
      <c r="D101" s="811"/>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816"/>
      <c r="B102" s="803"/>
      <c r="C102" s="812"/>
      <c r="D102" s="812"/>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814" t="s">
        <v>13</v>
      </c>
      <c r="B103" s="799" t="s">
        <v>1</v>
      </c>
      <c r="C103" s="808"/>
      <c r="D103" s="808"/>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815"/>
      <c r="B104" s="800"/>
      <c r="C104" s="809"/>
      <c r="D104" s="809"/>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815"/>
      <c r="B105" s="801"/>
      <c r="C105" s="810"/>
      <c r="D105" s="810"/>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815"/>
      <c r="B106" s="802" t="s">
        <v>3</v>
      </c>
      <c r="C106" s="811"/>
      <c r="D106" s="811"/>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816"/>
      <c r="B107" s="803"/>
      <c r="C107" s="812"/>
      <c r="D107" s="812"/>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814" t="s">
        <v>19</v>
      </c>
      <c r="B108" s="799" t="s">
        <v>1</v>
      </c>
      <c r="C108" s="808"/>
      <c r="D108" s="808"/>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815"/>
      <c r="B109" s="800"/>
      <c r="C109" s="809"/>
      <c r="D109" s="809"/>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815"/>
      <c r="B110" s="801"/>
      <c r="C110" s="810"/>
      <c r="D110" s="810"/>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815"/>
      <c r="B111" s="802" t="s">
        <v>3</v>
      </c>
      <c r="C111" s="811"/>
      <c r="D111" s="811"/>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816"/>
      <c r="B112" s="803"/>
      <c r="C112" s="812"/>
      <c r="D112" s="812"/>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828" t="s">
        <v>33</v>
      </c>
      <c r="B113" s="829"/>
      <c r="C113" s="829"/>
      <c r="D113" s="829"/>
      <c r="E113" s="830"/>
      <c r="F113" s="831"/>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xmlns:xlrd2="http://schemas.microsoft.com/office/spreadsheetml/2017/richdata2" ref="A3:A23">
    <sortCondition ref="A1"/>
  </sortState>
  <mergeCells count="304">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 ref="AU5:AW5"/>
    <mergeCell ref="AX5:AY5"/>
    <mergeCell ref="AZ5:BB5"/>
    <mergeCell ref="BC5:BD5"/>
    <mergeCell ref="BE5:BG5"/>
    <mergeCell ref="BH5:BI5"/>
    <mergeCell ref="AF5:AH5"/>
    <mergeCell ref="AI5:AJ5"/>
    <mergeCell ref="AK5:AM5"/>
    <mergeCell ref="AN5:AO5"/>
    <mergeCell ref="AP5:AR5"/>
    <mergeCell ref="AS5:AT5"/>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DA4:DB4"/>
    <mergeCell ref="DC4:DE4"/>
    <mergeCell ref="DF4:DG4"/>
    <mergeCell ref="CD4:CF4"/>
    <mergeCell ref="CG4:CH4"/>
    <mergeCell ref="CI4:CK4"/>
    <mergeCell ref="CL4:CM4"/>
    <mergeCell ref="CN4:CP4"/>
    <mergeCell ref="CQ4:CR4"/>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BJ3:BL3"/>
    <mergeCell ref="BM3:BN3"/>
    <mergeCell ref="BO3:BQ3"/>
    <mergeCell ref="BR3:BS3"/>
    <mergeCell ref="BT3:BV3"/>
    <mergeCell ref="BW3:BX3"/>
    <mergeCell ref="AU3:AW3"/>
    <mergeCell ref="AX3:AY3"/>
    <mergeCell ref="AZ3:BB3"/>
    <mergeCell ref="BC3:BD3"/>
    <mergeCell ref="BE3:BG3"/>
    <mergeCell ref="BH3:BI3"/>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108:B110"/>
    <mergeCell ref="C108:C110"/>
    <mergeCell ref="D108:D110"/>
    <mergeCell ref="B111:B112"/>
    <mergeCell ref="C111:C112"/>
    <mergeCell ref="D111:D112"/>
    <mergeCell ref="B103:B105"/>
    <mergeCell ref="C103:C105"/>
    <mergeCell ref="D103:D105"/>
    <mergeCell ref="B106:B107"/>
    <mergeCell ref="C106:C107"/>
    <mergeCell ref="D106:D107"/>
    <mergeCell ref="B98:B100"/>
    <mergeCell ref="C98:C100"/>
    <mergeCell ref="D98:D100"/>
    <mergeCell ref="B101:B102"/>
    <mergeCell ref="C101:C102"/>
    <mergeCell ref="D101:D102"/>
    <mergeCell ref="B93:B95"/>
    <mergeCell ref="C93:C95"/>
    <mergeCell ref="D93:D95"/>
    <mergeCell ref="B96:B97"/>
    <mergeCell ref="C96:C97"/>
    <mergeCell ref="D96:D97"/>
    <mergeCell ref="B88:B90"/>
    <mergeCell ref="C88:C90"/>
    <mergeCell ref="D88:D90"/>
    <mergeCell ref="B91:B92"/>
    <mergeCell ref="C91:C92"/>
    <mergeCell ref="D91:D92"/>
    <mergeCell ref="B83:B85"/>
    <mergeCell ref="C83:C85"/>
    <mergeCell ref="D83:D85"/>
    <mergeCell ref="B86:B87"/>
    <mergeCell ref="C86:C87"/>
    <mergeCell ref="D86:D87"/>
    <mergeCell ref="B78:B80"/>
    <mergeCell ref="C78:C80"/>
    <mergeCell ref="D78:D80"/>
    <mergeCell ref="B81:B82"/>
    <mergeCell ref="C81:C82"/>
    <mergeCell ref="D81:D82"/>
    <mergeCell ref="B73:B75"/>
    <mergeCell ref="C73:C75"/>
    <mergeCell ref="D73:D75"/>
    <mergeCell ref="B76:B77"/>
    <mergeCell ref="C76:C77"/>
    <mergeCell ref="D76:D77"/>
    <mergeCell ref="B68:B70"/>
    <mergeCell ref="C68:C70"/>
    <mergeCell ref="D68:D70"/>
    <mergeCell ref="B71:B72"/>
    <mergeCell ref="C71:C72"/>
    <mergeCell ref="D71:D72"/>
    <mergeCell ref="B63:B65"/>
    <mergeCell ref="C63:C65"/>
    <mergeCell ref="D63:D65"/>
    <mergeCell ref="B66:B67"/>
    <mergeCell ref="C66:C67"/>
    <mergeCell ref="D66:D67"/>
    <mergeCell ref="B58:B60"/>
    <mergeCell ref="C58:C60"/>
    <mergeCell ref="D58:D60"/>
    <mergeCell ref="B61:B62"/>
    <mergeCell ref="C61:C62"/>
    <mergeCell ref="D61:D62"/>
    <mergeCell ref="B53:B55"/>
    <mergeCell ref="C53:C55"/>
    <mergeCell ref="D53:D55"/>
    <mergeCell ref="B56:B57"/>
    <mergeCell ref="C56:C57"/>
    <mergeCell ref="D56:D57"/>
    <mergeCell ref="C48:C50"/>
    <mergeCell ref="D48:D50"/>
    <mergeCell ref="B51:B52"/>
    <mergeCell ref="C51:C52"/>
    <mergeCell ref="D51:D52"/>
    <mergeCell ref="B43:B45"/>
    <mergeCell ref="C43:C45"/>
    <mergeCell ref="D43:D45"/>
    <mergeCell ref="B46:B47"/>
    <mergeCell ref="C46:C47"/>
    <mergeCell ref="D46:D47"/>
    <mergeCell ref="C38:C40"/>
    <mergeCell ref="D38:D40"/>
    <mergeCell ref="B41:B42"/>
    <mergeCell ref="C41:C42"/>
    <mergeCell ref="D41:D42"/>
    <mergeCell ref="B33:B35"/>
    <mergeCell ref="C33:C35"/>
    <mergeCell ref="D33:D35"/>
    <mergeCell ref="B36:B37"/>
    <mergeCell ref="C36:C37"/>
    <mergeCell ref="D36:D37"/>
    <mergeCell ref="C28:C30"/>
    <mergeCell ref="D28:D30"/>
    <mergeCell ref="B31:B32"/>
    <mergeCell ref="C31:C32"/>
    <mergeCell ref="D31:D32"/>
    <mergeCell ref="B23:B25"/>
    <mergeCell ref="C23:C25"/>
    <mergeCell ref="D23:D25"/>
    <mergeCell ref="B26:B27"/>
    <mergeCell ref="C26:C27"/>
    <mergeCell ref="D26:D27"/>
    <mergeCell ref="A83:A87"/>
    <mergeCell ref="A88:A92"/>
    <mergeCell ref="A93:A97"/>
    <mergeCell ref="A98:A102"/>
    <mergeCell ref="A103:A107"/>
    <mergeCell ref="A108:A112"/>
    <mergeCell ref="A53:A57"/>
    <mergeCell ref="A58:A62"/>
    <mergeCell ref="A63:A67"/>
    <mergeCell ref="A68:A72"/>
    <mergeCell ref="A73:A77"/>
    <mergeCell ref="A78:A82"/>
    <mergeCell ref="A23:A27"/>
    <mergeCell ref="A28:A32"/>
    <mergeCell ref="A33:A37"/>
    <mergeCell ref="A38:A42"/>
    <mergeCell ref="A43:A47"/>
    <mergeCell ref="A48:A52"/>
    <mergeCell ref="A13:A17"/>
    <mergeCell ref="A18:A22"/>
    <mergeCell ref="B18:B20"/>
    <mergeCell ref="B28:B30"/>
    <mergeCell ref="B38:B40"/>
    <mergeCell ref="B48:B50"/>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Sandra</cp:lastModifiedBy>
  <cp:lastPrinted>2020-07-31T06:02:09Z</cp:lastPrinted>
  <dcterms:created xsi:type="dcterms:W3CDTF">2017-10-05T16:32:37Z</dcterms:created>
  <dcterms:modified xsi:type="dcterms:W3CDTF">2022-07-14T09:20:13Z</dcterms:modified>
</cp:coreProperties>
</file>